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Win.Saanich\Dept\Corporate\Corporate Services - Sustainability\Community\Buildings\Revitalization Tax Exemption\1 RTE Forms and Documents\Exemption Estimator\"/>
    </mc:Choice>
  </mc:AlternateContent>
  <xr:revisionPtr revIDLastSave="0" documentId="13_ncr:1_{E3F81E0D-3F12-4336-94A7-65610699DC23}" xr6:coauthVersionLast="47" xr6:coauthVersionMax="47" xr10:uidLastSave="{00000000-0000-0000-0000-000000000000}"/>
  <bookViews>
    <workbookView xWindow="-28920" yWindow="-15" windowWidth="29040" windowHeight="15840" activeTab="2" xr2:uid="{1F23F312-88F0-4BF6-A619-BC2D05192C62}"/>
  </bookViews>
  <sheets>
    <sheet name="Instructions" sheetId="5" r:id="rId1"/>
    <sheet name="Rental Apt and Commercial" sheetId="1" r:id="rId2"/>
    <sheet name="Stratas" sheetId="7"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3" i="1" l="1"/>
  <c r="A44" i="1"/>
  <c r="A46" i="1"/>
  <c r="B37" i="7"/>
  <c r="B31" i="1"/>
  <c r="B14" i="1"/>
  <c r="B74" i="1"/>
  <c r="B73" i="1"/>
  <c r="B16" i="1"/>
  <c r="A13" i="1"/>
  <c r="B32" i="7" l="1"/>
  <c r="B17" i="7" l="1"/>
  <c r="B33" i="7" s="1"/>
  <c r="C75" i="1"/>
  <c r="B75" i="1"/>
  <c r="A57" i="1"/>
  <c r="B26" i="1"/>
  <c r="B27" i="1" s="1"/>
  <c r="A36" i="7" l="1"/>
  <c r="B20" i="7"/>
  <c r="B38" i="7" s="1"/>
  <c r="B32" i="1"/>
  <c r="B22" i="7"/>
  <c r="A33" i="7"/>
  <c r="A16" i="7"/>
  <c r="A19" i="7"/>
  <c r="C81" i="1"/>
  <c r="B81" i="1"/>
  <c r="C72" i="1"/>
  <c r="C73" i="1" s="1"/>
  <c r="B72" i="1"/>
  <c r="B41" i="7" l="1"/>
  <c r="B42" i="7" s="1"/>
  <c r="B48" i="7" s="1"/>
  <c r="A52" i="7" s="1"/>
  <c r="B76" i="1"/>
  <c r="C74" i="1"/>
  <c r="C76" i="1" s="1"/>
  <c r="C84" i="1" s="1"/>
  <c r="C85" i="1" s="1"/>
  <c r="C91" i="1" s="1"/>
  <c r="A98" i="1" s="1"/>
  <c r="B35" i="1"/>
  <c r="B84" i="1" l="1"/>
  <c r="B85" i="1" s="1"/>
  <c r="B36" i="1"/>
  <c r="B39" i="1" s="1"/>
  <c r="B45" i="7"/>
  <c r="A50" i="7" s="1"/>
  <c r="C88" i="1"/>
  <c r="A96" i="1" s="1"/>
  <c r="B91" i="1" l="1"/>
  <c r="A95" i="1" s="1"/>
  <c r="B88" i="1"/>
  <c r="B4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Taryn Fournie</author>
  </authors>
  <commentList>
    <comment ref="A79" authorId="0" shapeId="0" xr:uid="{D29D947A-706E-434D-854F-204B2A44628E}">
      <text>
        <r>
          <rPr>
            <b/>
            <sz val="9"/>
            <color indexed="81"/>
            <rFont val="Tahoma"/>
            <family val="2"/>
          </rPr>
          <t>District of Saanich:</t>
        </r>
        <r>
          <rPr>
            <sz val="9"/>
            <color indexed="81"/>
            <rFont val="Tahoma"/>
            <family val="2"/>
          </rPr>
          <t xml:space="preserve">
Contact sustainability@saanich.ca for help determining assessed value of the entire building.</t>
        </r>
      </text>
    </comment>
  </commentList>
</comments>
</file>

<file path=xl/sharedStrings.xml><?xml version="1.0" encoding="utf-8"?>
<sst xmlns="http://schemas.openxmlformats.org/spreadsheetml/2006/main" count="143" uniqueCount="97">
  <si>
    <t>Building Address:</t>
  </si>
  <si>
    <t>Eligible Project Expenses:</t>
  </si>
  <si>
    <t xml:space="preserve">Building Type: </t>
  </si>
  <si>
    <t>Tax Class:</t>
  </si>
  <si>
    <t>Class 1</t>
  </si>
  <si>
    <t>Class 6</t>
  </si>
  <si>
    <t>Pro-rated Expenses:</t>
  </si>
  <si>
    <t>Pro-rated Incentives:</t>
  </si>
  <si>
    <t>Exemption Amount:</t>
  </si>
  <si>
    <t xml:space="preserve">Is an electrical service upgrade required? </t>
  </si>
  <si>
    <t>Is a gas back-up installed or retained?</t>
  </si>
  <si>
    <t>Assessed Property Value:</t>
  </si>
  <si>
    <t>Maximum Allowable Exemption Term:</t>
  </si>
  <si>
    <t>Percentage of Eligible Project Expenses Included in Exemption Amount [%]</t>
  </si>
  <si>
    <t>Yes</t>
  </si>
  <si>
    <t>No</t>
  </si>
  <si>
    <t>Definitions:</t>
  </si>
  <si>
    <t>Legend:</t>
  </si>
  <si>
    <t>Inputs</t>
  </si>
  <si>
    <t>Calculated Outputs for Reference</t>
  </si>
  <si>
    <t>Important Outputs</t>
  </si>
  <si>
    <t>Exemption Term (Step 1 Calculation) [Years]:</t>
  </si>
  <si>
    <t>Final Exemption Term [Year] =</t>
  </si>
  <si>
    <t>Fraction of Total Floor Area [%]</t>
  </si>
  <si>
    <t>Exemption Term  [Years]:</t>
  </si>
  <si>
    <t>Step 2: Total assessed land and improvement value that will be exempted to achieve the Exemption Amount.</t>
  </si>
  <si>
    <r>
      <rPr>
        <i/>
        <sz val="11"/>
        <color theme="1"/>
        <rFont val="Arial"/>
        <family val="2"/>
      </rPr>
      <t>Step 1:</t>
    </r>
    <r>
      <rPr>
        <sz val="11"/>
        <color theme="1"/>
        <rFont val="Arial"/>
        <family val="2"/>
      </rPr>
      <t xml:space="preserve"> Minimum number of years to meet the Exemption Amount.</t>
    </r>
  </si>
  <si>
    <r>
      <t>“</t>
    </r>
    <r>
      <rPr>
        <i/>
        <sz val="11"/>
        <color theme="1"/>
        <rFont val="Arial"/>
        <family val="2"/>
      </rPr>
      <t>Project</t>
    </r>
    <r>
      <rPr>
        <sz val="11"/>
        <color theme="1"/>
        <rFont val="Arial"/>
        <family val="2"/>
      </rPr>
      <t>” means a retrofit project that replaces one or more fossil fuel-based mechanical systems with an electric mechanical system for the building’s space heating, ventilation and/or domestic hot water and may include complementary energy efficiency upgrades.</t>
    </r>
  </si>
  <si>
    <t xml:space="preserve">Other Incentives: </t>
  </si>
  <si>
    <t>Other Incentives:</t>
  </si>
  <si>
    <t>Eligible Project Expenses and incentives are divided among strata lots proportional to the unit entitlement.</t>
  </si>
  <si>
    <t>Exemption Amount is apportioned based on residential and commercial floor areas.</t>
  </si>
  <si>
    <r>
      <t>Floor Area [</t>
    </r>
    <r>
      <rPr>
        <sz val="11"/>
        <rFont val="Arial"/>
        <family val="2"/>
      </rPr>
      <t xml:space="preserve">m² </t>
    </r>
    <r>
      <rPr>
        <u/>
        <sz val="11"/>
        <rFont val="Arial"/>
        <family val="2"/>
      </rPr>
      <t>or</t>
    </r>
    <r>
      <rPr>
        <sz val="11"/>
        <rFont val="Arial"/>
        <family val="2"/>
      </rPr>
      <t xml:space="preserve"> sqft</t>
    </r>
    <r>
      <rPr>
        <sz val="11"/>
        <color theme="1"/>
        <rFont val="Arial"/>
        <family val="2"/>
      </rPr>
      <t>]:</t>
    </r>
  </si>
  <si>
    <r>
      <rPr>
        <i/>
        <sz val="11"/>
        <color theme="1"/>
        <rFont val="Arial"/>
        <family val="2"/>
      </rPr>
      <t>Step 2:</t>
    </r>
    <r>
      <rPr>
        <sz val="11"/>
        <color theme="1"/>
        <rFont val="Arial"/>
        <family val="2"/>
      </rPr>
      <t xml:space="preserve"> Total assessed land and improvement value that will be exempted to achieve the Exemption Amount.</t>
    </r>
  </si>
  <si>
    <t>Total Exemption Amount Over Term:</t>
  </si>
  <si>
    <t>Strata Lot Number:</t>
  </si>
  <si>
    <t xml:space="preserve">Step 2: Input project information. </t>
  </si>
  <si>
    <t xml:space="preserve">Once you have chosen the correct calculator, next you will input the property and project information into the yellow cells. If you need assistance determining the appropriate inputs, you can contact sustainability@saanich.ca. </t>
  </si>
  <si>
    <t xml:space="preserve">Output 1: Maximum Exemption Term. </t>
  </si>
  <si>
    <t>Output 2: Percentage of Eligible Project Expenses Included in Exemption Amount.</t>
  </si>
  <si>
    <t>For a multi-unit residential building: 
The exemption amount is up to 100% of eligible project expenses (less incentives from other sources).</t>
  </si>
  <si>
    <t xml:space="preserve">Calculation 1: Exemption Amount. </t>
  </si>
  <si>
    <t>Based on the eligible project expenses, the percentage of eligible expenses included in the exemption amount, and the incentives, the exemption amount is calculated using the following equation:</t>
  </si>
  <si>
    <t xml:space="preserve">Calculation 2: Current Year Municipal Property Taxes. </t>
  </si>
  <si>
    <t>Calculation 3: Minimum number of years to meet the Exemption Amount.</t>
  </si>
  <si>
    <t xml:space="preserve">Based on the municipal property tax rate for the current year and the inputted assessed property value, the current year municipal property taxes are calculated using the following equation: </t>
  </si>
  <si>
    <t xml:space="preserve">Output 3: Final Exemption Term. </t>
  </si>
  <si>
    <t xml:space="preserve">Calculation 4: Maximum Assessed Value to be Exempted. </t>
  </si>
  <si>
    <t>Maximum Assessed Value to be Exempted:</t>
  </si>
  <si>
    <t xml:space="preserve">Output 4: Total Exemption Amount Over Term. </t>
  </si>
  <si>
    <t xml:space="preserve">Output 5: Summary Statements. </t>
  </si>
  <si>
    <r>
      <t>“</t>
    </r>
    <r>
      <rPr>
        <i/>
        <sz val="11"/>
        <color theme="1"/>
        <rFont val="Arial"/>
        <family val="2"/>
      </rPr>
      <t>Property Taxes</t>
    </r>
    <r>
      <rPr>
        <sz val="11"/>
        <color theme="1"/>
        <rFont val="Arial"/>
        <family val="2"/>
      </rPr>
      <t>” means the municipal property value taxes imposed by the District of Saanich.</t>
    </r>
  </si>
  <si>
    <t>Step 1: Select the appropriate estimator.</t>
  </si>
  <si>
    <t>Climate Action Tax Exemption Amount Estimator:
Multi-Unit Residential (Rental Apartment) OR Commercial Buildings</t>
  </si>
  <si>
    <t>Climate Action Tax Exemption Amount Estimator: 
Instructions and Explanation</t>
  </si>
  <si>
    <t xml:space="preserve">The percentage of eligible project expenses included in the exemption amount is based on (i) the building use, (ii) whether an electrical service upgrade is required, and (iii) whether there is a gas backup system. </t>
  </si>
  <si>
    <t>For Non-Strata Mixed-Use Buildings:</t>
  </si>
  <si>
    <t>For Stratas (Residential and Mixed Use):</t>
  </si>
  <si>
    <r>
      <rPr>
        <b/>
        <sz val="11"/>
        <color rgb="FFFF0000"/>
        <rFont val="Arial"/>
        <family val="2"/>
      </rPr>
      <t>IMPORTANT NOTE:</t>
    </r>
    <r>
      <rPr>
        <sz val="11"/>
        <color theme="1"/>
        <rFont val="Arial"/>
        <family val="2"/>
      </rPr>
      <t xml:space="preserve"> This tool is intended to provide </t>
    </r>
    <r>
      <rPr>
        <i/>
        <sz val="11"/>
        <color theme="1"/>
        <rFont val="Arial"/>
        <family val="2"/>
      </rPr>
      <t xml:space="preserve">an estimate </t>
    </r>
    <r>
      <rPr>
        <sz val="11"/>
        <color theme="1"/>
        <rFont val="Arial"/>
        <family val="2"/>
      </rPr>
      <t xml:space="preserve">of the tax exemption amount that a property may recieve. However, the actual value of an exemption </t>
    </r>
    <r>
      <rPr>
        <b/>
        <u/>
        <sz val="11"/>
        <color theme="1"/>
        <rFont val="Arial"/>
        <family val="2"/>
      </rPr>
      <t>WILL</t>
    </r>
    <r>
      <rPr>
        <sz val="11"/>
        <color theme="1"/>
        <rFont val="Arial"/>
        <family val="2"/>
      </rPr>
      <t xml:space="preserve"> vary from the "Exemption Amount", based on annually approved municipal tax rates and changes in assessed value of a property during the term of the exemption.</t>
    </r>
  </si>
  <si>
    <t>Commercial</t>
  </si>
  <si>
    <t>Based on the final exemption term (see Output 3) and the current year municipal property taxes (see Calculation 2), the maximum assessed value to be exempted (assuming assessment and taxes remain constant) is calculated using the following equation:</t>
  </si>
  <si>
    <r>
      <t xml:space="preserve">At the bottom of each estimator tool, statements will be generated summarizing the key results of the calculations, including (i) the assessed land and improvement value to which the municipal tax exemption will be applied, (ii) the exemption term, and (iii) an estimate of the total exemption amount over the term. 
</t>
    </r>
    <r>
      <rPr>
        <sz val="11"/>
        <color rgb="FFFF0000"/>
        <rFont val="Arial"/>
        <family val="2"/>
      </rPr>
      <t xml:space="preserve">PLEASE NOTE: </t>
    </r>
    <r>
      <rPr>
        <sz val="11"/>
        <color theme="1"/>
        <rFont val="Arial"/>
        <family val="2"/>
      </rPr>
      <t>For approved participants, the "exemption amount" will be included in the Exemption Agreement and is based upon anticipated project expenses and incentives from other sources. However, the Exemption Term and the Maximum Assessed Value to be Exempted will be re-calculated at the time of issuing the Exemption Certificate, using most recent assessed property values and tax rates. The actual value of the exemption may vary from the Exemption Amount based on fluctuating annual municipal tax rates and assessed values.</t>
    </r>
  </si>
  <si>
    <r>
      <t xml:space="preserve">Single Use: Multi-Unit Residential Rental Apartment </t>
    </r>
    <r>
      <rPr>
        <b/>
        <u/>
        <sz val="12"/>
        <color theme="1"/>
        <rFont val="Arial"/>
        <family val="2"/>
      </rPr>
      <t>OR</t>
    </r>
    <r>
      <rPr>
        <b/>
        <sz val="12"/>
        <color theme="1"/>
        <rFont val="Arial"/>
        <family val="2"/>
      </rPr>
      <t xml:space="preserve"> Commercial Buildings</t>
    </r>
  </si>
  <si>
    <t xml:space="preserve">Mixed-Use Buildings (Non-Strata) </t>
  </si>
  <si>
    <t>Mixed-Use (Non-Strata)</t>
  </si>
  <si>
    <t>Most Recent Municipal Property Taxes Paid:</t>
  </si>
  <si>
    <t xml:space="preserve">Based on the exemption amount and the most recent municipal property taxes paid, the minimum number of years to meet the exemption amount is calculated using the following equation: </t>
  </si>
  <si>
    <t>Residential</t>
  </si>
  <si>
    <r>
      <rPr>
        <b/>
        <sz val="11"/>
        <color rgb="FFFF0000"/>
        <rFont val="Arial"/>
        <family val="2"/>
      </rPr>
      <t>IMPORTANT NOTES:</t>
    </r>
    <r>
      <rPr>
        <sz val="11"/>
        <color theme="1"/>
        <rFont val="Arial"/>
        <family val="2"/>
      </rPr>
      <t xml:space="preserve"> For non-strata mixed-use buildings, enter the details for the residential and commercial components of your building in the appropriate column below.  
Contact </t>
    </r>
    <r>
      <rPr>
        <u/>
        <sz val="11"/>
        <color theme="1"/>
        <rFont val="Arial"/>
        <family val="2"/>
      </rPr>
      <t>sustainability@saanich.ca</t>
    </r>
    <r>
      <rPr>
        <sz val="11"/>
        <color theme="1"/>
        <rFont val="Arial"/>
        <family val="2"/>
      </rPr>
      <t xml:space="preserve"> for help determining the assessed value of the entire building.</t>
    </r>
  </si>
  <si>
    <t>Strata: Residential</t>
  </si>
  <si>
    <t xml:space="preserve">The maximum exemption term is determined based on the building use. Multi-unit residential buildings have a maximum exemption term of 10 years, and commercial buildings or commercial strata lots have a maximum exemption term of 3 years. </t>
  </si>
  <si>
    <t>For a commercial building or commercial strata lots:
Where: (a) no electrical service upgrade is required; and (b) a gas backup system is installed or retained, the exemption amount is up to 50% of eligible project expenses (less incentives from other sources); 
Where: (a) an electrical service upgrade is required; and (b) gas backup system is not installed or retained, the exemption amount is up to 80% of eligible project expenses (less incentives from other sources).</t>
  </si>
  <si>
    <t>Climate Action Tax Exemption Amount Estimator: 
for Owner of a Strata Lot within a Strata Corporation</t>
  </si>
  <si>
    <r>
      <rPr>
        <b/>
        <sz val="11"/>
        <color rgb="FFFF0000"/>
        <rFont val="Arial"/>
        <family val="2"/>
      </rPr>
      <t>IMPORTANT NOTE:</t>
    </r>
    <r>
      <rPr>
        <sz val="11"/>
        <color theme="1"/>
        <rFont val="Arial"/>
        <family val="2"/>
      </rPr>
      <t xml:space="preserve"> The Climate Action Tax Exemption Amount Estimator for strata owners is designed to estimate the amount of an exemption for a single unit (strata lot) when the retrofit is a project carried out by the strata corporation. If you need assistance estimating the exemption amount for all units in the strata corporation, please contact </t>
    </r>
    <r>
      <rPr>
        <u/>
        <sz val="11"/>
        <color theme="1"/>
        <rFont val="Arial"/>
        <family val="2"/>
      </rPr>
      <t>sustainability@saanich.ca</t>
    </r>
    <r>
      <rPr>
        <sz val="11"/>
        <color theme="1"/>
        <rFont val="Arial"/>
        <family val="2"/>
      </rPr>
      <t xml:space="preserve">. </t>
    </r>
  </si>
  <si>
    <r>
      <t xml:space="preserve">Residential </t>
    </r>
    <r>
      <rPr>
        <b/>
        <u/>
        <sz val="12"/>
        <color theme="1"/>
        <rFont val="Arial"/>
        <family val="2"/>
      </rPr>
      <t>OR</t>
    </r>
    <r>
      <rPr>
        <b/>
        <sz val="12"/>
        <color theme="1"/>
        <rFont val="Arial"/>
        <family val="2"/>
      </rPr>
      <t xml:space="preserve"> Commercial Strata Lots 
(Strata Corporations: Multi-Unit Residential </t>
    </r>
    <r>
      <rPr>
        <b/>
        <u/>
        <sz val="12"/>
        <color theme="1"/>
        <rFont val="Arial"/>
        <family val="2"/>
      </rPr>
      <t>OR</t>
    </r>
    <r>
      <rPr>
        <b/>
        <sz val="12"/>
        <color theme="1"/>
        <rFont val="Arial"/>
        <family val="2"/>
      </rPr>
      <t xml:space="preserve"> Commercial Buildings)</t>
    </r>
  </si>
  <si>
    <t>Strata Lot Address:</t>
  </si>
  <si>
    <t>Percentage of Total Unit Entitlement:</t>
  </si>
  <si>
    <t>Total Unit Entitlement of All Strata Lots:</t>
  </si>
  <si>
    <t xml:space="preserve">Type of Strata Lot: </t>
  </si>
  <si>
    <t>Is an electrical service upgrade required?</t>
  </si>
  <si>
    <t>Commercial Applicant's ONLY:</t>
  </si>
  <si>
    <t>Information on Strata Corporation Project:</t>
  </si>
  <si>
    <t>Information on Project:</t>
  </si>
  <si>
    <t>Tax Information:</t>
  </si>
  <si>
    <t>Strata Lot Information:</t>
  </si>
  <si>
    <t>Building Information:</t>
  </si>
  <si>
    <t>Commercial Portion of Building ONLY:</t>
  </si>
  <si>
    <t>Exemption Amount Apportioned Based on Floor Area:</t>
  </si>
  <si>
    <t>Commercial Building</t>
  </si>
  <si>
    <t>Commercial Applicants ONLY:</t>
  </si>
  <si>
    <t>Provincial Incentives:</t>
  </si>
  <si>
    <t xml:space="preserve">There are four estimator tools across two tabs. The first tab contains the tools for 1) rental apartment buildings, 2) commercial buildings, and 3) mixed-use (non-strata) buildings (i.e., rental apartment and commercial). The second tab contains an estimator tool for 4) strata buildings (residential and commercial strata lots). </t>
  </si>
  <si>
    <t xml:space="preserve">The final determined exemption term is the lower of either: the maximum exemption term (see Output 1) or the minimum number of years to meet the exemption amount (see Calculation 3). </t>
  </si>
  <si>
    <t xml:space="preserve">The total exemption amount over the term (assuming assessment and tax rates remain constant) will be the lesser of: the exemption amount (see Calculation 1) and the maximum exemption amount over the term (see Calculation 4). </t>
  </si>
  <si>
    <r>
      <rPr>
        <i/>
        <sz val="11"/>
        <color theme="1"/>
        <rFont val="Arial"/>
        <family val="2"/>
      </rPr>
      <t>Step 3:</t>
    </r>
    <r>
      <rPr>
        <sz val="11"/>
        <color theme="1"/>
        <rFont val="Arial"/>
        <family val="2"/>
      </rPr>
      <t xml:space="preserve"> Total Exemption Amount over term assuming assessment and tax rate remain constant.</t>
    </r>
  </si>
  <si>
    <t>Municipal Tax Rate (2025):</t>
  </si>
  <si>
    <t>Note: for 2025, the municipal tax rate for Class 1 (residential) buildings is $3.11596 per $1,000 of assessed value, and for Class 6 (commercial) buildings is $14.2690 per $1,000 of assessed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</si>
</sst>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_(&quot;$&quot;* #,##0_);_(&quot;$&quot;* \(#,##0\);_(&quot;$&quot;* &quot;-&quot;??_);_(@_)"/>
    <numFmt numFmtId="165" formatCode="0.00000"/>
    <numFmt numFmtId="166" formatCode="0.000%"/>
    <numFmt numFmtId="167" formatCode="_(&quot;$&quot;* #,##0.000_);_(&quot;$&quot;* \(#,##0.000\);_(&quot;$&quot;* &quot;-&quot;???_);_(@_)"/>
    <numFmt numFmtId="168" formatCode="0.000"/>
  </numFmts>
  <fonts count="18" x14ac:knownFonts="1">
    <font>
      <sz val="11"/>
      <color theme="1"/>
      <name val="Arial"/>
      <family val="2"/>
    </font>
    <font>
      <sz val="11"/>
      <color theme="1"/>
      <name val="Arial"/>
      <family val="2"/>
    </font>
    <font>
      <sz val="11"/>
      <color rgb="FFFF0000"/>
      <name val="Arial"/>
      <family val="2"/>
    </font>
    <font>
      <b/>
      <sz val="11"/>
      <color theme="1"/>
      <name val="Arial"/>
      <family val="2"/>
    </font>
    <font>
      <sz val="11"/>
      <name val="Arial"/>
      <family val="2"/>
    </font>
    <font>
      <sz val="8"/>
      <name val="Arial"/>
      <family val="2"/>
    </font>
    <font>
      <i/>
      <sz val="11"/>
      <color theme="1"/>
      <name val="Arial"/>
      <family val="2"/>
    </font>
    <font>
      <b/>
      <sz val="11"/>
      <color rgb="FFFF0000"/>
      <name val="Arial"/>
      <family val="2"/>
    </font>
    <font>
      <b/>
      <sz val="12"/>
      <color theme="1"/>
      <name val="Arial"/>
      <family val="2"/>
    </font>
    <font>
      <b/>
      <u/>
      <sz val="12"/>
      <color theme="1"/>
      <name val="Arial"/>
      <family val="2"/>
    </font>
    <font>
      <sz val="9"/>
      <color indexed="81"/>
      <name val="Tahoma"/>
      <family val="2"/>
    </font>
    <font>
      <b/>
      <sz val="9"/>
      <color indexed="81"/>
      <name val="Tahoma"/>
      <family val="2"/>
    </font>
    <font>
      <u/>
      <sz val="11"/>
      <name val="Arial"/>
      <family val="2"/>
    </font>
    <font>
      <u/>
      <sz val="11"/>
      <color theme="1"/>
      <name val="Arial"/>
      <family val="2"/>
    </font>
    <font>
      <b/>
      <sz val="14"/>
      <color theme="4"/>
      <name val="Arial"/>
      <family val="2"/>
    </font>
    <font>
      <b/>
      <sz val="16"/>
      <color theme="4"/>
      <name val="Arial"/>
      <family val="2"/>
    </font>
    <font>
      <b/>
      <u/>
      <sz val="11"/>
      <color theme="1"/>
      <name val="Arial"/>
      <family val="2"/>
    </font>
    <font>
      <b/>
      <sz val="11"/>
      <name val="Arial"/>
      <family val="2"/>
    </font>
  </fonts>
  <fills count="12">
    <fill>
      <patternFill patternType="none"/>
    </fill>
    <fill>
      <patternFill patternType="gray125"/>
    </fill>
    <fill>
      <patternFill patternType="solid">
        <fgColor rgb="FF92D05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
      <patternFill patternType="solid">
        <fgColor theme="5"/>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2" tint="0.39997558519241921"/>
        <bgColor indexed="64"/>
      </patternFill>
    </fill>
    <fill>
      <patternFill patternType="solid">
        <fgColor theme="2" tint="0.79998168889431442"/>
        <bgColor indexed="64"/>
      </patternFill>
    </fill>
  </fills>
  <borders count="2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diagonalUp="1" diagonalDown="1">
      <left/>
      <right/>
      <top/>
      <bottom/>
      <diagonal style="thin">
        <color auto="1"/>
      </diagonal>
    </border>
    <border>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55">
    <xf numFmtId="0" fontId="0" fillId="0" borderId="0" xfId="0"/>
    <xf numFmtId="0" fontId="3" fillId="0" borderId="1" xfId="0" applyFont="1" applyBorder="1"/>
    <xf numFmtId="0" fontId="3" fillId="2" borderId="3" xfId="0" applyFont="1" applyFill="1" applyBorder="1"/>
    <xf numFmtId="0" fontId="0" fillId="0" borderId="5" xfId="0" applyBorder="1"/>
    <xf numFmtId="0" fontId="0" fillId="3" borderId="5" xfId="0" applyFill="1" applyBorder="1"/>
    <xf numFmtId="0" fontId="0" fillId="3" borderId="6" xfId="0" applyFill="1" applyBorder="1"/>
    <xf numFmtId="0" fontId="3" fillId="0" borderId="5" xfId="0" applyFont="1" applyBorder="1"/>
    <xf numFmtId="0" fontId="0" fillId="0" borderId="11" xfId="0" applyBorder="1"/>
    <xf numFmtId="0" fontId="0" fillId="0" borderId="2" xfId="0" applyBorder="1"/>
    <xf numFmtId="0" fontId="0" fillId="3" borderId="6" xfId="0" applyFill="1" applyBorder="1" applyAlignment="1">
      <alignment horizontal="center"/>
    </xf>
    <xf numFmtId="164" fontId="3" fillId="3" borderId="0" xfId="1" applyNumberFormat="1" applyFont="1" applyFill="1" applyBorder="1"/>
    <xf numFmtId="164" fontId="3" fillId="3" borderId="6" xfId="1" applyNumberFormat="1" applyFont="1" applyFill="1" applyBorder="1"/>
    <xf numFmtId="0" fontId="0" fillId="3" borderId="6" xfId="0" applyFill="1" applyBorder="1" applyAlignment="1">
      <alignment horizontal="center" vertical="center"/>
    </xf>
    <xf numFmtId="0" fontId="0" fillId="0" borderId="2" xfId="0" applyBorder="1" applyAlignment="1">
      <alignment vertical="top" wrapText="1"/>
    </xf>
    <xf numFmtId="0" fontId="0" fillId="0" borderId="3" xfId="0" applyBorder="1" applyAlignment="1">
      <alignment vertical="top" wrapText="1"/>
    </xf>
    <xf numFmtId="0" fontId="0" fillId="0" borderId="2" xfId="0" applyBorder="1" applyAlignment="1">
      <alignment wrapText="1"/>
    </xf>
    <xf numFmtId="0" fontId="4" fillId="0" borderId="2" xfId="0" applyFont="1" applyBorder="1" applyAlignment="1">
      <alignment wrapText="1"/>
    </xf>
    <xf numFmtId="0" fontId="0" fillId="0" borderId="3" xfId="0" applyBorder="1" applyAlignment="1">
      <alignment wrapText="1"/>
    </xf>
    <xf numFmtId="0" fontId="0" fillId="5" borderId="0" xfId="0" applyFill="1" applyAlignment="1">
      <alignment horizontal="center" wrapText="1"/>
    </xf>
    <xf numFmtId="0" fontId="15" fillId="5" borderId="0" xfId="0" applyFont="1" applyFill="1" applyAlignment="1">
      <alignment vertical="center" wrapText="1"/>
    </xf>
    <xf numFmtId="0" fontId="0" fillId="5" borderId="0" xfId="0" applyFill="1"/>
    <xf numFmtId="0" fontId="3" fillId="5" borderId="0" xfId="0" applyFont="1" applyFill="1"/>
    <xf numFmtId="0" fontId="0" fillId="5" borderId="0" xfId="0" applyFill="1" applyAlignment="1">
      <alignment wrapText="1"/>
    </xf>
    <xf numFmtId="0" fontId="0" fillId="5" borderId="0" xfId="0" applyFill="1" applyAlignment="1">
      <alignment vertical="top" wrapText="1"/>
    </xf>
    <xf numFmtId="0" fontId="3" fillId="6" borderId="3" xfId="0" applyFont="1" applyFill="1" applyBorder="1"/>
    <xf numFmtId="0" fontId="0" fillId="7" borderId="4" xfId="0" applyFill="1" applyBorder="1"/>
    <xf numFmtId="0" fontId="0" fillId="8" borderId="5" xfId="0" applyFill="1" applyBorder="1"/>
    <xf numFmtId="0" fontId="4" fillId="8" borderId="5" xfId="0" applyFont="1" applyFill="1" applyBorder="1"/>
    <xf numFmtId="0" fontId="3" fillId="9" borderId="2" xfId="0" applyFont="1" applyFill="1" applyBorder="1"/>
    <xf numFmtId="0" fontId="3" fillId="10" borderId="2" xfId="0" applyFont="1" applyFill="1" applyBorder="1"/>
    <xf numFmtId="0" fontId="3" fillId="11" borderId="2" xfId="0" applyFont="1" applyFill="1" applyBorder="1"/>
    <xf numFmtId="0" fontId="8" fillId="7" borderId="1" xfId="0" applyFont="1" applyFill="1" applyBorder="1" applyAlignment="1">
      <alignment vertical="top" wrapText="1"/>
    </xf>
    <xf numFmtId="0" fontId="8" fillId="7" borderId="2" xfId="0" applyFont="1" applyFill="1" applyBorder="1" applyAlignment="1">
      <alignment vertical="top" wrapText="1"/>
    </xf>
    <xf numFmtId="0" fontId="8" fillId="9" borderId="1" xfId="0" applyFont="1" applyFill="1" applyBorder="1"/>
    <xf numFmtId="0" fontId="8" fillId="9" borderId="2" xfId="0" applyFont="1" applyFill="1" applyBorder="1"/>
    <xf numFmtId="0" fontId="8" fillId="10" borderId="2" xfId="0" applyFont="1" applyFill="1" applyBorder="1" applyAlignment="1">
      <alignment wrapText="1"/>
    </xf>
    <xf numFmtId="0" fontId="7" fillId="5" borderId="0" xfId="0" applyFont="1" applyFill="1"/>
    <xf numFmtId="0" fontId="2" fillId="5" borderId="0" xfId="0" applyFont="1" applyFill="1"/>
    <xf numFmtId="0" fontId="14" fillId="5" borderId="0" xfId="0" applyFont="1" applyFill="1" applyAlignment="1">
      <alignment horizontal="center" vertical="center" wrapText="1"/>
    </xf>
    <xf numFmtId="0" fontId="0" fillId="5" borderId="0" xfId="0" applyFill="1" applyAlignment="1">
      <alignment horizontal="center" vertical="center" wrapText="1"/>
    </xf>
    <xf numFmtId="0" fontId="3" fillId="3" borderId="6" xfId="0" applyFont="1" applyFill="1" applyBorder="1" applyAlignment="1">
      <alignment horizontal="center"/>
    </xf>
    <xf numFmtId="0" fontId="4" fillId="7" borderId="6" xfId="0" applyFont="1" applyFill="1" applyBorder="1" applyAlignment="1" applyProtection="1">
      <alignment horizontal="right"/>
      <protection locked="0"/>
    </xf>
    <xf numFmtId="0" fontId="0" fillId="7" borderId="6" xfId="0" applyFill="1" applyBorder="1" applyAlignment="1" applyProtection="1">
      <alignment horizontal="center"/>
      <protection locked="0"/>
    </xf>
    <xf numFmtId="0" fontId="0" fillId="7" borderId="6" xfId="0" applyFill="1" applyBorder="1" applyAlignment="1" applyProtection="1">
      <alignment horizontal="center" vertical="center"/>
      <protection locked="0"/>
    </xf>
    <xf numFmtId="0" fontId="7" fillId="3" borderId="5" xfId="0" applyFont="1" applyFill="1" applyBorder="1" applyProtection="1">
      <protection hidden="1"/>
    </xf>
    <xf numFmtId="9" fontId="1" fillId="0" borderId="6" xfId="2" applyFont="1" applyFill="1" applyBorder="1" applyProtection="1">
      <protection hidden="1"/>
    </xf>
    <xf numFmtId="164" fontId="3" fillId="6" borderId="6" xfId="1" applyNumberFormat="1" applyFont="1" applyFill="1" applyBorder="1" applyProtection="1">
      <protection hidden="1"/>
    </xf>
    <xf numFmtId="165" fontId="4" fillId="0" borderId="6" xfId="1" applyNumberFormat="1" applyFont="1" applyFill="1" applyBorder="1" applyProtection="1">
      <protection hidden="1"/>
    </xf>
    <xf numFmtId="164" fontId="4" fillId="0" borderId="6" xfId="1" applyNumberFormat="1" applyFont="1" applyFill="1" applyBorder="1" applyProtection="1">
      <protection hidden="1"/>
    </xf>
    <xf numFmtId="1" fontId="0" fillId="0" borderId="6" xfId="0" applyNumberFormat="1" applyBorder="1" applyProtection="1">
      <protection hidden="1"/>
    </xf>
    <xf numFmtId="164" fontId="3" fillId="2" borderId="6" xfId="1" applyNumberFormat="1" applyFont="1" applyFill="1" applyBorder="1" applyProtection="1">
      <protection hidden="1"/>
    </xf>
    <xf numFmtId="9" fontId="0" fillId="0" borderId="0" xfId="2" applyFont="1" applyFill="1" applyBorder="1" applyProtection="1">
      <protection hidden="1"/>
    </xf>
    <xf numFmtId="9" fontId="0" fillId="0" borderId="6" xfId="2" applyFont="1" applyFill="1" applyBorder="1" applyProtection="1">
      <protection hidden="1"/>
    </xf>
    <xf numFmtId="164" fontId="0" fillId="0" borderId="6" xfId="0" applyNumberFormat="1" applyBorder="1" applyProtection="1">
      <protection hidden="1"/>
    </xf>
    <xf numFmtId="9" fontId="1" fillId="0" borderId="0" xfId="2" applyFont="1" applyFill="1" applyBorder="1" applyProtection="1">
      <protection hidden="1"/>
    </xf>
    <xf numFmtId="164" fontId="3" fillId="6" borderId="6" xfId="0" applyNumberFormat="1" applyFont="1" applyFill="1" applyBorder="1" applyProtection="1">
      <protection hidden="1"/>
    </xf>
    <xf numFmtId="164" fontId="4" fillId="0" borderId="0" xfId="1" applyNumberFormat="1" applyFont="1" applyFill="1" applyBorder="1" applyProtection="1">
      <protection hidden="1"/>
    </xf>
    <xf numFmtId="1" fontId="0" fillId="5" borderId="6" xfId="0" applyNumberFormat="1" applyFill="1" applyBorder="1" applyProtection="1">
      <protection hidden="1"/>
    </xf>
    <xf numFmtId="164" fontId="3" fillId="2" borderId="0" xfId="1" applyNumberFormat="1" applyFont="1" applyFill="1" applyBorder="1" applyProtection="1">
      <protection hidden="1"/>
    </xf>
    <xf numFmtId="0" fontId="0" fillId="0" borderId="6" xfId="0" applyBorder="1" applyAlignment="1" applyProtection="1">
      <alignment horizontal="center" vertical="center"/>
      <protection hidden="1"/>
    </xf>
    <xf numFmtId="1" fontId="0" fillId="3" borderId="6" xfId="0" applyNumberFormat="1" applyFill="1" applyBorder="1" applyAlignment="1" applyProtection="1">
      <alignment horizontal="right"/>
      <protection hidden="1"/>
    </xf>
    <xf numFmtId="0" fontId="3" fillId="3" borderId="5" xfId="0" applyFont="1" applyFill="1" applyBorder="1"/>
    <xf numFmtId="0" fontId="0" fillId="4" borderId="5" xfId="0" applyFill="1" applyBorder="1"/>
    <xf numFmtId="0" fontId="0" fillId="4" borderId="6" xfId="0" applyFill="1" applyBorder="1" applyAlignment="1" applyProtection="1">
      <alignment horizontal="center" vertical="center"/>
      <protection locked="0"/>
    </xf>
    <xf numFmtId="164" fontId="4" fillId="4" borderId="6" xfId="1" applyNumberFormat="1" applyFont="1" applyFill="1" applyBorder="1" applyProtection="1">
      <protection hidden="1"/>
    </xf>
    <xf numFmtId="0" fontId="3" fillId="4" borderId="5" xfId="0" applyFont="1" applyFill="1" applyBorder="1"/>
    <xf numFmtId="1" fontId="3" fillId="4" borderId="6" xfId="0" applyNumberFormat="1" applyFont="1" applyFill="1" applyBorder="1" applyAlignment="1" applyProtection="1">
      <alignment horizontal="right"/>
      <protection hidden="1"/>
    </xf>
    <xf numFmtId="164" fontId="3" fillId="4" borderId="6" xfId="1" applyNumberFormat="1" applyFont="1" applyFill="1" applyBorder="1" applyProtection="1">
      <protection hidden="1"/>
    </xf>
    <xf numFmtId="167" fontId="3" fillId="2" borderId="6" xfId="1" applyNumberFormat="1" applyFont="1" applyFill="1" applyBorder="1" applyProtection="1">
      <protection hidden="1"/>
    </xf>
    <xf numFmtId="167" fontId="3" fillId="4" borderId="6" xfId="1" applyNumberFormat="1" applyFont="1" applyFill="1" applyBorder="1" applyProtection="1">
      <protection hidden="1"/>
    </xf>
    <xf numFmtId="1" fontId="0" fillId="4" borderId="6" xfId="0" applyNumberFormat="1" applyFill="1" applyBorder="1" applyAlignment="1" applyProtection="1">
      <alignment horizontal="right"/>
      <protection hidden="1"/>
    </xf>
    <xf numFmtId="0" fontId="0" fillId="4" borderId="6" xfId="0" applyFill="1" applyBorder="1"/>
    <xf numFmtId="0" fontId="7" fillId="5" borderId="0" xfId="0" quotePrefix="1" applyFont="1" applyFill="1"/>
    <xf numFmtId="167" fontId="3" fillId="3" borderId="6" xfId="1" applyNumberFormat="1" applyFont="1" applyFill="1" applyBorder="1" applyProtection="1">
      <protection hidden="1"/>
    </xf>
    <xf numFmtId="0" fontId="8" fillId="3" borderId="6" xfId="0" applyFont="1" applyFill="1" applyBorder="1" applyAlignment="1">
      <alignment horizontal="center" vertical="center" wrapText="1"/>
    </xf>
    <xf numFmtId="0" fontId="3" fillId="3" borderId="5" xfId="0" applyFont="1" applyFill="1" applyBorder="1" applyAlignment="1">
      <alignment horizontal="left" vertical="center" wrapText="1"/>
    </xf>
    <xf numFmtId="0" fontId="8" fillId="3" borderId="6" xfId="0" applyFont="1" applyFill="1" applyBorder="1" applyAlignment="1">
      <alignment horizontal="center"/>
    </xf>
    <xf numFmtId="0" fontId="3" fillId="3" borderId="5" xfId="0" applyFont="1" applyFill="1" applyBorder="1" applyAlignment="1">
      <alignment horizontal="left"/>
    </xf>
    <xf numFmtId="0" fontId="8" fillId="3" borderId="0" xfId="0" applyFont="1" applyFill="1" applyAlignment="1">
      <alignment horizontal="center"/>
    </xf>
    <xf numFmtId="0" fontId="0" fillId="3" borderId="0" xfId="0" applyFill="1" applyAlignment="1">
      <alignment horizontal="center"/>
    </xf>
    <xf numFmtId="0" fontId="3" fillId="3" borderId="0" xfId="0" applyFont="1" applyFill="1" applyAlignment="1">
      <alignment horizontal="center"/>
    </xf>
    <xf numFmtId="164" fontId="0" fillId="0" borderId="0" xfId="0" applyNumberFormat="1" applyProtection="1">
      <protection hidden="1"/>
    </xf>
    <xf numFmtId="164" fontId="3" fillId="2" borderId="0" xfId="0" applyNumberFormat="1" applyFont="1" applyFill="1" applyProtection="1">
      <protection hidden="1"/>
    </xf>
    <xf numFmtId="0" fontId="0" fillId="3" borderId="0" xfId="0" applyFill="1"/>
    <xf numFmtId="1" fontId="0" fillId="0" borderId="0" xfId="0" applyNumberFormat="1" applyProtection="1">
      <protection hidden="1"/>
    </xf>
    <xf numFmtId="0" fontId="8" fillId="4" borderId="17" xfId="0" applyFont="1" applyFill="1" applyBorder="1" applyAlignment="1">
      <alignment horizontal="center"/>
    </xf>
    <xf numFmtId="0" fontId="8" fillId="4" borderId="18" xfId="0" applyFont="1" applyFill="1" applyBorder="1" applyAlignment="1">
      <alignment horizontal="center"/>
    </xf>
    <xf numFmtId="0" fontId="8" fillId="4" borderId="19" xfId="0" applyFont="1" applyFill="1" applyBorder="1" applyAlignment="1">
      <alignment horizontal="center"/>
    </xf>
    <xf numFmtId="0" fontId="7" fillId="4" borderId="5" xfId="0" applyFont="1" applyFill="1" applyBorder="1"/>
    <xf numFmtId="0" fontId="0" fillId="4" borderId="0" xfId="0" applyFill="1" applyAlignment="1">
      <alignment horizontal="center"/>
    </xf>
    <xf numFmtId="0" fontId="0" fillId="4" borderId="6" xfId="0" applyFill="1" applyBorder="1" applyAlignment="1">
      <alignment horizontal="center"/>
    </xf>
    <xf numFmtId="0" fontId="17" fillId="3" borderId="5" xfId="0" applyFont="1" applyFill="1" applyBorder="1"/>
    <xf numFmtId="164" fontId="4" fillId="4" borderId="0" xfId="1" applyNumberFormat="1" applyFont="1" applyFill="1" applyBorder="1" applyProtection="1">
      <protection hidden="1"/>
    </xf>
    <xf numFmtId="1" fontId="3" fillId="4" borderId="0" xfId="0" applyNumberFormat="1" applyFont="1" applyFill="1" applyAlignment="1" applyProtection="1">
      <alignment horizontal="right"/>
      <protection hidden="1"/>
    </xf>
    <xf numFmtId="164" fontId="3" fillId="4" borderId="0" xfId="1" applyNumberFormat="1" applyFont="1" applyFill="1" applyBorder="1" applyProtection="1">
      <protection hidden="1"/>
    </xf>
    <xf numFmtId="164" fontId="3" fillId="3" borderId="6" xfId="1" applyNumberFormat="1" applyFont="1" applyFill="1" applyBorder="1" applyProtection="1">
      <protection hidden="1"/>
    </xf>
    <xf numFmtId="164" fontId="3" fillId="3" borderId="0" xfId="0" applyNumberFormat="1" applyFont="1" applyFill="1" applyProtection="1">
      <protection hidden="1"/>
    </xf>
    <xf numFmtId="164" fontId="3" fillId="3" borderId="6" xfId="0" applyNumberFormat="1" applyFont="1" applyFill="1" applyBorder="1" applyProtection="1">
      <protection hidden="1"/>
    </xf>
    <xf numFmtId="164" fontId="3" fillId="4" borderId="0" xfId="0" applyNumberFormat="1" applyFont="1" applyFill="1" applyProtection="1">
      <protection hidden="1"/>
    </xf>
    <xf numFmtId="164" fontId="3" fillId="4" borderId="6" xfId="0" applyNumberFormat="1" applyFont="1" applyFill="1" applyBorder="1" applyProtection="1">
      <protection hidden="1"/>
    </xf>
    <xf numFmtId="0" fontId="0" fillId="4" borderId="0" xfId="0" applyFill="1" applyProtection="1">
      <protection hidden="1"/>
    </xf>
    <xf numFmtId="0" fontId="0" fillId="4" borderId="6" xfId="0" applyFill="1" applyBorder="1" applyProtection="1">
      <protection hidden="1"/>
    </xf>
    <xf numFmtId="0" fontId="0" fillId="3" borderId="0" xfId="0" applyFill="1" applyProtection="1">
      <protection hidden="1"/>
    </xf>
    <xf numFmtId="0" fontId="0" fillId="3" borderId="6" xfId="0" applyFill="1" applyBorder="1" applyProtection="1">
      <protection hidden="1"/>
    </xf>
    <xf numFmtId="0" fontId="0" fillId="4" borderId="0" xfId="0" applyFill="1"/>
    <xf numFmtId="0" fontId="0" fillId="4" borderId="6" xfId="0" applyFill="1" applyBorder="1" applyAlignment="1" applyProtection="1">
      <alignment horizontal="center"/>
      <protection locked="0"/>
    </xf>
    <xf numFmtId="0" fontId="0" fillId="3" borderId="6" xfId="0" applyFill="1" applyBorder="1" applyAlignment="1" applyProtection="1">
      <alignment horizontal="center"/>
      <protection locked="0"/>
    </xf>
    <xf numFmtId="1" fontId="3" fillId="2" borderId="0" xfId="0" applyNumberFormat="1" applyFont="1" applyFill="1" applyAlignment="1" applyProtection="1">
      <alignment horizontal="center"/>
      <protection hidden="1"/>
    </xf>
    <xf numFmtId="1" fontId="3" fillId="6" borderId="6" xfId="0" applyNumberFormat="1" applyFont="1" applyFill="1" applyBorder="1" applyAlignment="1" applyProtection="1">
      <alignment horizontal="center"/>
      <protection hidden="1"/>
    </xf>
    <xf numFmtId="1" fontId="0" fillId="0" borderId="6" xfId="0" applyNumberFormat="1" applyBorder="1" applyAlignment="1" applyProtection="1">
      <alignment horizontal="center"/>
      <protection hidden="1"/>
    </xf>
    <xf numFmtId="1" fontId="3" fillId="2" borderId="6" xfId="0" applyNumberFormat="1" applyFont="1" applyFill="1" applyBorder="1" applyAlignment="1" applyProtection="1">
      <alignment horizontal="center"/>
      <protection hidden="1"/>
    </xf>
    <xf numFmtId="0" fontId="0" fillId="0" borderId="0" xfId="0" applyAlignment="1" applyProtection="1">
      <alignment horizontal="center"/>
      <protection hidden="1"/>
    </xf>
    <xf numFmtId="0" fontId="0" fillId="0" borderId="6" xfId="0" applyBorder="1" applyAlignment="1" applyProtection="1">
      <alignment horizontal="center"/>
      <protection hidden="1"/>
    </xf>
    <xf numFmtId="0" fontId="2" fillId="5" borderId="0" xfId="0" applyFont="1" applyFill="1" applyProtection="1">
      <protection hidden="1"/>
    </xf>
    <xf numFmtId="0" fontId="0" fillId="5" borderId="5" xfId="0" applyFill="1" applyBorder="1"/>
    <xf numFmtId="166" fontId="4" fillId="5" borderId="6" xfId="2" applyNumberFormat="1" applyFont="1" applyFill="1" applyBorder="1" applyAlignment="1" applyProtection="1">
      <alignment horizontal="right"/>
      <protection hidden="1"/>
    </xf>
    <xf numFmtId="0" fontId="0" fillId="7" borderId="0" xfId="0" applyFill="1" applyAlignment="1" applyProtection="1">
      <alignment horizontal="center"/>
      <protection locked="0"/>
    </xf>
    <xf numFmtId="164" fontId="0" fillId="7" borderId="0" xfId="1" applyNumberFormat="1" applyFont="1" applyFill="1" applyBorder="1" applyAlignment="1" applyProtection="1">
      <alignment horizontal="center"/>
      <protection locked="0"/>
    </xf>
    <xf numFmtId="164" fontId="0" fillId="7" borderId="6" xfId="1" applyNumberFormat="1" applyFont="1" applyFill="1" applyBorder="1" applyAlignment="1" applyProtection="1">
      <alignment horizontal="center"/>
      <protection locked="0"/>
    </xf>
    <xf numFmtId="165" fontId="4" fillId="0" borderId="0" xfId="1" applyNumberFormat="1" applyFont="1" applyFill="1" applyBorder="1" applyProtection="1">
      <protection hidden="1"/>
    </xf>
    <xf numFmtId="164" fontId="0" fillId="7" borderId="6" xfId="1" applyNumberFormat="1" applyFont="1" applyFill="1" applyBorder="1" applyAlignment="1" applyProtection="1">
      <alignment horizontal="center" vertical="center"/>
      <protection locked="0"/>
    </xf>
    <xf numFmtId="168" fontId="4" fillId="7" borderId="6" xfId="0" applyNumberFormat="1" applyFont="1" applyFill="1" applyBorder="1" applyAlignment="1" applyProtection="1">
      <alignment horizontal="right"/>
      <protection locked="0"/>
    </xf>
    <xf numFmtId="0" fontId="0" fillId="5" borderId="0" xfId="0" applyFill="1" applyProtection="1">
      <protection locked="0"/>
    </xf>
    <xf numFmtId="0" fontId="0" fillId="5" borderId="7" xfId="0" applyFill="1" applyBorder="1" applyAlignment="1" applyProtection="1">
      <alignment horizontal="center" wrapText="1"/>
      <protection hidden="1"/>
    </xf>
    <xf numFmtId="0" fontId="0" fillId="5" borderId="12" xfId="0" applyFill="1" applyBorder="1" applyAlignment="1" applyProtection="1">
      <alignment horizontal="center" wrapText="1"/>
      <protection hidden="1"/>
    </xf>
    <xf numFmtId="0" fontId="0" fillId="5" borderId="8" xfId="0" applyFill="1" applyBorder="1" applyAlignment="1" applyProtection="1">
      <alignment horizontal="center" wrapText="1"/>
      <protection hidden="1"/>
    </xf>
    <xf numFmtId="164" fontId="0" fillId="7" borderId="0" xfId="1" applyNumberFormat="1" applyFont="1" applyFill="1" applyBorder="1" applyAlignment="1" applyProtection="1">
      <alignment horizontal="center" vertical="center"/>
      <protection locked="0"/>
    </xf>
    <xf numFmtId="164" fontId="0" fillId="7" borderId="6" xfId="1" applyNumberFormat="1" applyFont="1" applyFill="1" applyBorder="1" applyAlignment="1" applyProtection="1">
      <alignment horizontal="center" vertical="center"/>
      <protection locked="0"/>
    </xf>
    <xf numFmtId="0" fontId="0" fillId="5" borderId="13" xfId="0" applyFill="1" applyBorder="1" applyAlignment="1" applyProtection="1">
      <alignment horizontal="center" wrapText="1"/>
      <protection hidden="1"/>
    </xf>
    <xf numFmtId="0" fontId="0" fillId="5" borderId="14"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5" xfId="0" applyFill="1" applyBorder="1" applyAlignment="1" applyProtection="1">
      <alignment horizontal="center" wrapText="1"/>
      <protection hidden="1"/>
    </xf>
    <xf numFmtId="0" fontId="0" fillId="5" borderId="0" xfId="0" applyFill="1" applyAlignment="1" applyProtection="1">
      <alignment horizontal="center" wrapText="1"/>
      <protection hidden="1"/>
    </xf>
    <xf numFmtId="0" fontId="0" fillId="5" borderId="6" xfId="0" applyFill="1" applyBorder="1" applyAlignment="1" applyProtection="1">
      <alignment horizontal="center" wrapText="1"/>
      <protection hidden="1"/>
    </xf>
    <xf numFmtId="0" fontId="0" fillId="0" borderId="13" xfId="0" applyBorder="1" applyAlignment="1" applyProtection="1">
      <alignment horizontal="center" wrapText="1"/>
      <protection hidden="1"/>
    </xf>
    <xf numFmtId="0" fontId="0" fillId="0" borderId="14" xfId="0" applyBorder="1" applyAlignment="1" applyProtection="1">
      <alignment horizontal="center" wrapText="1"/>
      <protection hidden="1"/>
    </xf>
    <xf numFmtId="0" fontId="0" fillId="0" borderId="15" xfId="0" applyBorder="1" applyAlignment="1" applyProtection="1">
      <alignment horizontal="center" wrapText="1"/>
      <protection hidden="1"/>
    </xf>
    <xf numFmtId="0" fontId="0" fillId="0" borderId="5" xfId="0" applyBorder="1" applyAlignment="1" applyProtection="1">
      <alignment horizontal="center" wrapText="1"/>
      <protection hidden="1"/>
    </xf>
    <xf numFmtId="0" fontId="0" fillId="0" borderId="0" xfId="0" applyAlignment="1" applyProtection="1">
      <alignment horizontal="center" wrapText="1"/>
      <protection hidden="1"/>
    </xf>
    <xf numFmtId="0" fontId="0" fillId="0" borderId="6" xfId="0" applyBorder="1" applyAlignment="1" applyProtection="1">
      <alignment horizontal="center" wrapText="1"/>
      <protection hidden="1"/>
    </xf>
    <xf numFmtId="0" fontId="8" fillId="4" borderId="9" xfId="0" applyFont="1" applyFill="1" applyBorder="1" applyAlignment="1">
      <alignment horizontal="center"/>
    </xf>
    <xf numFmtId="0" fontId="8" fillId="4" borderId="16" xfId="0" applyFont="1" applyFill="1" applyBorder="1" applyAlignment="1">
      <alignment horizontal="center"/>
    </xf>
    <xf numFmtId="0" fontId="8" fillId="4" borderId="10" xfId="0" applyFont="1" applyFill="1" applyBorder="1" applyAlignment="1">
      <alignment horizontal="center"/>
    </xf>
    <xf numFmtId="0" fontId="3" fillId="5" borderId="13" xfId="0" applyFont="1" applyFill="1" applyBorder="1" applyAlignment="1" applyProtection="1">
      <alignment horizontal="center" wrapText="1"/>
      <protection hidden="1"/>
    </xf>
    <xf numFmtId="0" fontId="3" fillId="5" borderId="15" xfId="0" applyFont="1" applyFill="1" applyBorder="1" applyAlignment="1" applyProtection="1">
      <alignment horizontal="center" wrapText="1"/>
      <protection hidden="1"/>
    </xf>
    <xf numFmtId="0" fontId="3" fillId="5" borderId="5" xfId="0" applyFont="1" applyFill="1" applyBorder="1" applyAlignment="1" applyProtection="1">
      <alignment horizontal="center" wrapText="1"/>
      <protection hidden="1"/>
    </xf>
    <xf numFmtId="0" fontId="3" fillId="5" borderId="6" xfId="0" applyFont="1" applyFill="1" applyBorder="1" applyAlignment="1" applyProtection="1">
      <alignment horizontal="center" wrapText="1"/>
      <protection hidden="1"/>
    </xf>
    <xf numFmtId="0" fontId="4" fillId="7" borderId="0" xfId="0" applyFont="1" applyFill="1" applyAlignment="1" applyProtection="1">
      <alignment horizontal="center"/>
      <protection locked="0"/>
    </xf>
    <xf numFmtId="0" fontId="4" fillId="7" borderId="6" xfId="0" applyFont="1" applyFill="1" applyBorder="1" applyAlignment="1" applyProtection="1">
      <alignment horizontal="center"/>
      <protection locked="0"/>
    </xf>
    <xf numFmtId="0" fontId="0" fillId="7" borderId="0" xfId="0" applyFill="1" applyAlignment="1" applyProtection="1">
      <alignment horizontal="center"/>
      <protection locked="0"/>
    </xf>
    <xf numFmtId="0" fontId="0" fillId="7" borderId="6" xfId="0" applyFill="1" applyBorder="1" applyAlignment="1" applyProtection="1">
      <alignment horizontal="center"/>
      <protection locked="0"/>
    </xf>
    <xf numFmtId="0" fontId="3" fillId="5" borderId="7" xfId="0" applyFont="1" applyFill="1" applyBorder="1" applyAlignment="1" applyProtection="1">
      <alignment horizontal="center" wrapText="1"/>
      <protection hidden="1"/>
    </xf>
    <xf numFmtId="0" fontId="3" fillId="5" borderId="8" xfId="0" applyFont="1" applyFill="1" applyBorder="1" applyAlignment="1" applyProtection="1">
      <alignment horizontal="center" wrapText="1"/>
      <protection hidden="1"/>
    </xf>
    <xf numFmtId="0" fontId="8" fillId="4" borderId="9" xfId="0" applyFont="1" applyFill="1" applyBorder="1" applyAlignment="1">
      <alignment horizontal="center" vertical="center" wrapText="1"/>
    </xf>
    <xf numFmtId="0" fontId="8" fillId="4" borderId="10" xfId="0" applyFont="1" applyFill="1" applyBorder="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FF66"/>
      <color rgb="FFFFFFDD"/>
      <color rgb="FFFFFFAF"/>
      <color rgb="FFA7E8FF"/>
      <color rgb="FF79DCFF"/>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15</xdr:row>
      <xdr:rowOff>57150</xdr:rowOff>
    </xdr:from>
    <xdr:ext cx="8857488" cy="191078"/>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34842E66-0848-B853-BF1A-FB36F9CA93B8}"/>
                </a:ext>
              </a:extLst>
            </xdr:cNvPr>
            <xdr:cNvSpPr txBox="1"/>
          </xdr:nvSpPr>
          <xdr:spPr>
            <a:xfrm>
              <a:off x="0" y="7572375"/>
              <a:ext cx="8857488" cy="1910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𝐸𝑥𝑒𝑚𝑝𝑡𝑖𝑜𝑛</m:t>
                    </m:r>
                    <m:r>
                      <a:rPr lang="en-US" sz="1100" b="0" i="1">
                        <a:latin typeface="Cambria Math" panose="02040503050406030204" pitchFamily="18" charset="0"/>
                      </a:rPr>
                      <m:t> </m:t>
                    </m:r>
                    <m:r>
                      <a:rPr lang="en-US" sz="1100" b="0" i="1">
                        <a:latin typeface="Cambria Math" panose="02040503050406030204" pitchFamily="18" charset="0"/>
                      </a:rPr>
                      <m:t>𝐴𝑚𝑜𝑢𝑛𝑡</m:t>
                    </m:r>
                    <m:r>
                      <a:rPr lang="en-US" sz="1100" b="0" i="1">
                        <a:latin typeface="Cambria Math" panose="02040503050406030204" pitchFamily="18" charset="0"/>
                      </a:rPr>
                      <m:t> </m:t>
                    </m:r>
                    <m:d>
                      <m:dPr>
                        <m:begChr m:val="["/>
                        <m:endChr m:val="]"/>
                        <m:ctrlPr>
                          <a:rPr lang="en-US" sz="1100" b="0" i="1">
                            <a:latin typeface="Cambria Math" panose="02040503050406030204" pitchFamily="18" charset="0"/>
                          </a:rPr>
                        </m:ctrlPr>
                      </m:dPr>
                      <m:e>
                        <m:r>
                          <a:rPr lang="en-US" sz="1100" b="0" i="1">
                            <a:latin typeface="Cambria Math" panose="02040503050406030204" pitchFamily="18" charset="0"/>
                          </a:rPr>
                          <m:t>$</m:t>
                        </m:r>
                      </m:e>
                    </m:d>
                    <m:r>
                      <a:rPr lang="en-US" sz="1100" b="0" i="1">
                        <a:latin typeface="Cambria Math" panose="02040503050406030204" pitchFamily="18" charset="0"/>
                      </a:rPr>
                      <m:t>=</m:t>
                    </m:r>
                    <m:d>
                      <m:dPr>
                        <m:ctrlPr>
                          <a:rPr lang="en-US" sz="1100" b="0" i="1">
                            <a:latin typeface="Cambria Math" panose="02040503050406030204" pitchFamily="18" charset="0"/>
                          </a:rPr>
                        </m:ctrlPr>
                      </m:dPr>
                      <m:e>
                        <m:d>
                          <m:dPr>
                            <m:ctrlPr>
                              <a:rPr lang="en-US" sz="1100" b="0" i="1">
                                <a:latin typeface="Cambria Math" panose="02040503050406030204" pitchFamily="18" charset="0"/>
                              </a:rPr>
                            </m:ctrlPr>
                          </m:dPr>
                          <m:e>
                            <m:r>
                              <a:rPr lang="en-US" sz="1100" b="0" i="1">
                                <a:latin typeface="Cambria Math" panose="02040503050406030204" pitchFamily="18" charset="0"/>
                              </a:rPr>
                              <m:t>𝐸𝑙𝑖𝑔𝑖𝑏𝑙𝑒</m:t>
                            </m:r>
                            <m:r>
                              <a:rPr lang="en-US" sz="1100" b="0" i="1">
                                <a:latin typeface="Cambria Math" panose="02040503050406030204" pitchFamily="18" charset="0"/>
                              </a:rPr>
                              <m:t> </m:t>
                            </m:r>
                            <m:r>
                              <a:rPr lang="en-US" sz="1100" b="0" i="1">
                                <a:latin typeface="Cambria Math" panose="02040503050406030204" pitchFamily="18" charset="0"/>
                              </a:rPr>
                              <m:t>𝑃𝑟𝑜𝑗𝑒𝑐𝑡</m:t>
                            </m:r>
                            <m:r>
                              <a:rPr lang="en-US" sz="1100" b="0" i="1">
                                <a:latin typeface="Cambria Math" panose="02040503050406030204" pitchFamily="18" charset="0"/>
                              </a:rPr>
                              <m:t> </m:t>
                            </m:r>
                            <m:r>
                              <a:rPr lang="en-US" sz="1100" b="0" i="1">
                                <a:latin typeface="Cambria Math" panose="02040503050406030204" pitchFamily="18" charset="0"/>
                              </a:rPr>
                              <m:t>𝐸𝑥𝑝𝑒𝑛𝑠𝑒𝑠</m:t>
                            </m:r>
                            <m:r>
                              <a:rPr lang="en-US" sz="1100" b="0" i="1">
                                <a:latin typeface="Cambria Math" panose="02040503050406030204" pitchFamily="18" charset="0"/>
                              </a:rPr>
                              <m:t> </m:t>
                            </m:r>
                            <m:d>
                              <m:dPr>
                                <m:begChr m:val="["/>
                                <m:endChr m:val="]"/>
                                <m:ctrlPr>
                                  <a:rPr lang="en-US" sz="1100" b="0" i="1">
                                    <a:latin typeface="Cambria Math" panose="02040503050406030204" pitchFamily="18" charset="0"/>
                                  </a:rPr>
                                </m:ctrlPr>
                              </m:dPr>
                              <m:e>
                                <m:r>
                                  <a:rPr lang="en-US" sz="1100" b="0" i="1">
                                    <a:latin typeface="Cambria Math" panose="02040503050406030204" pitchFamily="18" charset="0"/>
                                  </a:rPr>
                                  <m:t>$</m:t>
                                </m:r>
                              </m:e>
                            </m:d>
                          </m:e>
                        </m:d>
                        <m:r>
                          <a:rPr lang="en-US" sz="1100" b="0" i="1">
                            <a:latin typeface="Cambria Math" panose="02040503050406030204" pitchFamily="18" charset="0"/>
                            <a:ea typeface="Cambria Math" panose="02040503050406030204" pitchFamily="18" charset="0"/>
                          </a:rPr>
                          <m:t>×</m:t>
                        </m:r>
                        <m:d>
                          <m:dPr>
                            <m:ctrlPr>
                              <a:rPr lang="en-US" sz="1100" b="0" i="1">
                                <a:latin typeface="Cambria Math" panose="02040503050406030204" pitchFamily="18" charset="0"/>
                                <a:ea typeface="Cambria Math" panose="02040503050406030204" pitchFamily="18" charset="0"/>
                              </a:rPr>
                            </m:ctrlPr>
                          </m:dPr>
                          <m:e>
                            <m:r>
                              <a:rPr lang="en-US" sz="1100" b="0" i="1">
                                <a:latin typeface="Cambria Math" panose="02040503050406030204" pitchFamily="18" charset="0"/>
                                <a:ea typeface="Cambria Math" panose="02040503050406030204" pitchFamily="18" charset="0"/>
                              </a:rPr>
                              <m:t>𝑃𝑒𝑟𝑐𝑒𝑛𝑡𝑎𝑔𝑒</m:t>
                            </m:r>
                            <m:r>
                              <a:rPr lang="en-US" sz="1100" b="0" i="1">
                                <a:latin typeface="Cambria Math" panose="02040503050406030204" pitchFamily="18" charset="0"/>
                                <a:ea typeface="Cambria Math" panose="02040503050406030204" pitchFamily="18" charset="0"/>
                              </a:rPr>
                              <m:t> </m:t>
                            </m:r>
                            <m:r>
                              <a:rPr lang="en-US" sz="1100" b="0" i="1">
                                <a:latin typeface="Cambria Math" panose="02040503050406030204" pitchFamily="18" charset="0"/>
                                <a:ea typeface="Cambria Math" panose="02040503050406030204" pitchFamily="18" charset="0"/>
                              </a:rPr>
                              <m:t>𝐼𝑛𝑐𝑙𝑢𝑑𝑒𝑑</m:t>
                            </m:r>
                            <m:r>
                              <a:rPr lang="en-US" sz="1100" b="0" i="1">
                                <a:latin typeface="Cambria Math" panose="02040503050406030204" pitchFamily="18" charset="0"/>
                                <a:ea typeface="Cambria Math" panose="02040503050406030204" pitchFamily="18" charset="0"/>
                              </a:rPr>
                              <m:t> </m:t>
                            </m:r>
                            <m:r>
                              <a:rPr lang="en-US" sz="1100" b="0" i="1">
                                <a:latin typeface="Cambria Math" panose="02040503050406030204" pitchFamily="18" charset="0"/>
                                <a:ea typeface="Cambria Math" panose="02040503050406030204" pitchFamily="18" charset="0"/>
                              </a:rPr>
                              <m:t>𝑖𝑛</m:t>
                            </m:r>
                            <m:r>
                              <a:rPr lang="en-US" sz="1100" b="0" i="1">
                                <a:latin typeface="Cambria Math" panose="02040503050406030204" pitchFamily="18" charset="0"/>
                                <a:ea typeface="Cambria Math" panose="02040503050406030204" pitchFamily="18" charset="0"/>
                              </a:rPr>
                              <m:t> </m:t>
                            </m:r>
                            <m:r>
                              <a:rPr lang="en-US" sz="1100" b="0" i="1">
                                <a:latin typeface="Cambria Math" panose="02040503050406030204" pitchFamily="18" charset="0"/>
                                <a:ea typeface="Cambria Math" panose="02040503050406030204" pitchFamily="18" charset="0"/>
                              </a:rPr>
                              <m:t>𝐸𝑥𝑒𝑚𝑝𝑡𝑖𝑜𝑛</m:t>
                            </m:r>
                            <m:r>
                              <a:rPr lang="en-US" sz="1100" b="0" i="1">
                                <a:latin typeface="Cambria Math" panose="02040503050406030204" pitchFamily="18" charset="0"/>
                                <a:ea typeface="Cambria Math" panose="02040503050406030204" pitchFamily="18" charset="0"/>
                              </a:rPr>
                              <m:t> </m:t>
                            </m:r>
                            <m:r>
                              <a:rPr lang="en-US" sz="1100" b="0" i="1">
                                <a:latin typeface="Cambria Math" panose="02040503050406030204" pitchFamily="18" charset="0"/>
                                <a:ea typeface="Cambria Math" panose="02040503050406030204" pitchFamily="18" charset="0"/>
                              </a:rPr>
                              <m:t>𝐴𝑚𝑜𝑢𝑛𝑡</m:t>
                            </m:r>
                            <m:r>
                              <a:rPr lang="en-US" sz="1100" b="0" i="1">
                                <a:latin typeface="Cambria Math" panose="02040503050406030204" pitchFamily="18" charset="0"/>
                                <a:ea typeface="Cambria Math" panose="02040503050406030204" pitchFamily="18" charset="0"/>
                              </a:rPr>
                              <m:t> </m:t>
                            </m:r>
                            <m:d>
                              <m:dPr>
                                <m:begChr m:val="["/>
                                <m:endChr m:val="]"/>
                                <m:ctrlPr>
                                  <a:rPr lang="en-US" sz="1100" b="0" i="1">
                                    <a:latin typeface="Cambria Math" panose="02040503050406030204" pitchFamily="18" charset="0"/>
                                    <a:ea typeface="Cambria Math" panose="02040503050406030204" pitchFamily="18" charset="0"/>
                                  </a:rPr>
                                </m:ctrlPr>
                              </m:dPr>
                              <m:e>
                                <m:r>
                                  <a:rPr lang="en-US" sz="1100" b="0" i="1">
                                    <a:latin typeface="Cambria Math" panose="02040503050406030204" pitchFamily="18" charset="0"/>
                                    <a:ea typeface="Cambria Math" panose="02040503050406030204" pitchFamily="18" charset="0"/>
                                  </a:rPr>
                                  <m:t>%</m:t>
                                </m:r>
                              </m:e>
                            </m:d>
                          </m:e>
                        </m:d>
                      </m:e>
                    </m:d>
                    <m:r>
                      <a:rPr lang="en-US" sz="1100" b="0" i="1">
                        <a:latin typeface="Cambria Math" panose="02040503050406030204" pitchFamily="18" charset="0"/>
                        <a:ea typeface="Cambria Math" panose="02040503050406030204" pitchFamily="18" charset="0"/>
                      </a:rPr>
                      <m:t>−(</m:t>
                    </m:r>
                    <m:r>
                      <a:rPr lang="en-US" sz="1100" b="0" i="1">
                        <a:latin typeface="Cambria Math" panose="02040503050406030204" pitchFamily="18" charset="0"/>
                        <a:ea typeface="Cambria Math" panose="02040503050406030204" pitchFamily="18" charset="0"/>
                      </a:rPr>
                      <m:t>𝑆𝑢𝑚</m:t>
                    </m:r>
                    <m:r>
                      <a:rPr lang="en-US" sz="1100" b="0" i="1">
                        <a:latin typeface="Cambria Math" panose="02040503050406030204" pitchFamily="18" charset="0"/>
                        <a:ea typeface="Cambria Math" panose="02040503050406030204" pitchFamily="18" charset="0"/>
                      </a:rPr>
                      <m:t> </m:t>
                    </m:r>
                    <m:r>
                      <a:rPr lang="en-US" sz="1100" b="0" i="1">
                        <a:latin typeface="Cambria Math" panose="02040503050406030204" pitchFamily="18" charset="0"/>
                        <a:ea typeface="Cambria Math" panose="02040503050406030204" pitchFamily="18" charset="0"/>
                      </a:rPr>
                      <m:t>𝑜𝑓</m:t>
                    </m:r>
                    <m:r>
                      <a:rPr lang="en-US" sz="1100" b="0" i="1">
                        <a:latin typeface="Cambria Math" panose="02040503050406030204" pitchFamily="18" charset="0"/>
                        <a:ea typeface="Cambria Math" panose="02040503050406030204" pitchFamily="18" charset="0"/>
                      </a:rPr>
                      <m:t> </m:t>
                    </m:r>
                    <m:r>
                      <a:rPr lang="en-US" sz="1100" b="0" i="1">
                        <a:latin typeface="Cambria Math" panose="02040503050406030204" pitchFamily="18" charset="0"/>
                        <a:ea typeface="Cambria Math" panose="02040503050406030204" pitchFamily="18" charset="0"/>
                      </a:rPr>
                      <m:t>𝐴𝑙𝑙</m:t>
                    </m:r>
                    <m:r>
                      <a:rPr lang="en-US" sz="1100" b="0" i="1">
                        <a:latin typeface="Cambria Math" panose="02040503050406030204" pitchFamily="18" charset="0"/>
                        <a:ea typeface="Cambria Math" panose="02040503050406030204" pitchFamily="18" charset="0"/>
                      </a:rPr>
                      <m:t> </m:t>
                    </m:r>
                    <m:r>
                      <a:rPr lang="en-US" sz="1100" b="0" i="1">
                        <a:latin typeface="Cambria Math" panose="02040503050406030204" pitchFamily="18" charset="0"/>
                        <a:ea typeface="Cambria Math" panose="02040503050406030204" pitchFamily="18" charset="0"/>
                      </a:rPr>
                      <m:t>𝐼𝑛𝑐𝑒𝑛𝑡𝑖𝑣𝑒𝑠</m:t>
                    </m:r>
                    <m:r>
                      <a:rPr lang="en-US" sz="1100" b="0" i="1">
                        <a:latin typeface="Cambria Math" panose="02040503050406030204" pitchFamily="18" charset="0"/>
                        <a:ea typeface="Cambria Math" panose="02040503050406030204" pitchFamily="18" charset="0"/>
                      </a:rPr>
                      <m:t> </m:t>
                    </m:r>
                    <m:d>
                      <m:dPr>
                        <m:begChr m:val="["/>
                        <m:endChr m:val="]"/>
                        <m:ctrlPr>
                          <a:rPr lang="en-US" sz="1100" b="0" i="1">
                            <a:latin typeface="Cambria Math" panose="02040503050406030204" pitchFamily="18" charset="0"/>
                            <a:ea typeface="Cambria Math" panose="02040503050406030204" pitchFamily="18" charset="0"/>
                          </a:rPr>
                        </m:ctrlPr>
                      </m:dPr>
                      <m:e>
                        <m:r>
                          <a:rPr lang="en-US" sz="1100" b="0" i="1">
                            <a:latin typeface="Cambria Math" panose="02040503050406030204" pitchFamily="18" charset="0"/>
                            <a:ea typeface="Cambria Math" panose="02040503050406030204" pitchFamily="18" charset="0"/>
                          </a:rPr>
                          <m:t>$</m:t>
                        </m:r>
                      </m:e>
                    </m:d>
                    <m:r>
                      <a:rPr lang="en-US" sz="1100" b="0" i="1">
                        <a:latin typeface="Cambria Math" panose="02040503050406030204" pitchFamily="18" charset="0"/>
                        <a:ea typeface="Cambria Math" panose="02040503050406030204" pitchFamily="18" charset="0"/>
                      </a:rPr>
                      <m:t>)</m:t>
                    </m:r>
                  </m:oMath>
                </m:oMathPara>
              </a14:m>
              <a:endParaRPr lang="en-CA" sz="1100"/>
            </a:p>
          </xdr:txBody>
        </xdr:sp>
      </mc:Choice>
      <mc:Fallback xmlns="">
        <xdr:sp macro="" textlink="">
          <xdr:nvSpPr>
            <xdr:cNvPr id="2" name="TextBox 1">
              <a:extLst>
                <a:ext uri="{FF2B5EF4-FFF2-40B4-BE49-F238E27FC236}">
                  <a16:creationId xmlns:a16="http://schemas.microsoft.com/office/drawing/2014/main" id="{34842E66-0848-B853-BF1A-FB36F9CA93B8}"/>
                </a:ext>
              </a:extLst>
            </xdr:cNvPr>
            <xdr:cNvSpPr txBox="1"/>
          </xdr:nvSpPr>
          <xdr:spPr>
            <a:xfrm>
              <a:off x="0" y="7572375"/>
              <a:ext cx="8857488" cy="1910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𝐸𝑥𝑒𝑚𝑝𝑡𝑖𝑜𝑛 𝐴𝑚𝑜𝑢𝑛𝑡 [$]=((𝐸𝑙𝑖𝑔𝑖𝑏𝑙𝑒 𝑃𝑟𝑜𝑗𝑒𝑐𝑡 𝐸𝑥𝑝𝑒𝑛𝑠𝑒𝑠 [$])</a:t>
              </a:r>
              <a:r>
                <a:rPr lang="en-US" sz="1100" b="0" i="0">
                  <a:latin typeface="Cambria Math" panose="02040503050406030204" pitchFamily="18" charset="0"/>
                  <a:ea typeface="Cambria Math" panose="02040503050406030204" pitchFamily="18" charset="0"/>
                </a:rPr>
                <a:t>×(𝑃𝑒𝑟𝑐𝑒𝑛𝑡𝑎𝑔𝑒 𝐼𝑛𝑐𝑙𝑢𝑑𝑒𝑑 𝑖𝑛 𝐸𝑥𝑒𝑚𝑝𝑡𝑖𝑜𝑛 𝐴𝑚𝑜𝑢𝑛𝑡 [%]))−(𝑆𝑢𝑚 𝑜𝑓 𝐴𝑙𝑙 𝐼𝑛𝑐𝑒𝑛𝑡𝑖𝑣𝑒𝑠 [$])</a:t>
              </a:r>
              <a:endParaRPr lang="en-CA" sz="1100"/>
            </a:p>
          </xdr:txBody>
        </xdr:sp>
      </mc:Fallback>
    </mc:AlternateContent>
    <xdr:clientData/>
  </xdr:oneCellAnchor>
  <xdr:oneCellAnchor>
    <xdr:from>
      <xdr:col>0</xdr:col>
      <xdr:colOff>0</xdr:colOff>
      <xdr:row>22</xdr:row>
      <xdr:rowOff>57150</xdr:rowOff>
    </xdr:from>
    <xdr:ext cx="7156896" cy="165366"/>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E098D087-3BE8-4916-A193-E121F29B2597}"/>
                </a:ext>
              </a:extLst>
            </xdr:cNvPr>
            <xdr:cNvSpPr txBox="1"/>
          </xdr:nvSpPr>
          <xdr:spPr>
            <a:xfrm>
              <a:off x="0" y="7762875"/>
              <a:ext cx="7156896" cy="1653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𝑀𝑢𝑛𝑖𝑐𝑖𝑝𝑎𝑙</m:t>
                    </m:r>
                    <m:r>
                      <a:rPr lang="en-US" sz="1100" b="0" i="1">
                        <a:latin typeface="Cambria Math" panose="02040503050406030204" pitchFamily="18" charset="0"/>
                      </a:rPr>
                      <m:t> </m:t>
                    </m:r>
                    <m:r>
                      <a:rPr lang="en-US" sz="1100" b="0" i="1">
                        <a:latin typeface="Cambria Math" panose="02040503050406030204" pitchFamily="18" charset="0"/>
                      </a:rPr>
                      <m:t>𝑃𝑟𝑜𝑝𝑒𝑟𝑡𝑦</m:t>
                    </m:r>
                    <m:r>
                      <a:rPr lang="en-US" sz="1100" b="0" i="1">
                        <a:latin typeface="Cambria Math" panose="02040503050406030204" pitchFamily="18" charset="0"/>
                      </a:rPr>
                      <m:t> </m:t>
                    </m:r>
                    <m:r>
                      <a:rPr lang="en-US" sz="1100" b="0" i="1">
                        <a:latin typeface="Cambria Math" panose="02040503050406030204" pitchFamily="18" charset="0"/>
                      </a:rPr>
                      <m:t>𝑇𝑎𝑥𝑒𝑠</m:t>
                    </m:r>
                    <m:r>
                      <a:rPr lang="en-US" sz="1100" b="0" i="1">
                        <a:latin typeface="Cambria Math" panose="02040503050406030204" pitchFamily="18" charset="0"/>
                      </a:rPr>
                      <m:t> </m:t>
                    </m:r>
                    <m:d>
                      <m:dPr>
                        <m:begChr m:val="["/>
                        <m:endChr m:val="]"/>
                        <m:ctrlPr>
                          <a:rPr lang="en-US" sz="1100" b="0" i="1">
                            <a:latin typeface="Cambria Math" panose="02040503050406030204" pitchFamily="18" charset="0"/>
                          </a:rPr>
                        </m:ctrlPr>
                      </m:dPr>
                      <m:e>
                        <m:r>
                          <a:rPr lang="en-US" sz="1100" b="0" i="1">
                            <a:latin typeface="Cambria Math" panose="02040503050406030204" pitchFamily="18" charset="0"/>
                          </a:rPr>
                          <m:t>$</m:t>
                        </m:r>
                      </m:e>
                    </m:d>
                    <m:r>
                      <a:rPr lang="en-US" sz="1100" b="0" i="1">
                        <a:latin typeface="Cambria Math" panose="02040503050406030204" pitchFamily="18" charset="0"/>
                      </a:rPr>
                      <m:t>=</m:t>
                    </m:r>
                    <m:d>
                      <m:dPr>
                        <m:ctrlPr>
                          <a:rPr lang="en-US" sz="1100" b="0" i="1">
                            <a:solidFill>
                              <a:schemeClr val="tx1"/>
                            </a:solidFill>
                            <a:effectLst/>
                            <a:latin typeface="Cambria Math" panose="02040503050406030204" pitchFamily="18" charset="0"/>
                            <a:ea typeface="+mn-ea"/>
                            <a:cs typeface="+mn-cs"/>
                          </a:rPr>
                        </m:ctrlPr>
                      </m:dPr>
                      <m:e>
                        <m:r>
                          <a:rPr lang="en-US" sz="1100" b="0" i="1">
                            <a:solidFill>
                              <a:schemeClr val="tx1"/>
                            </a:solidFill>
                            <a:effectLst/>
                            <a:latin typeface="Cambria Math" panose="02040503050406030204" pitchFamily="18" charset="0"/>
                            <a:ea typeface="+mn-ea"/>
                            <a:cs typeface="+mn-cs"/>
                          </a:rPr>
                          <m:t>𝐶𝑢𝑟𝑟𝑒𝑛𝑡</m:t>
                        </m:r>
                        <m:r>
                          <a:rPr lang="en-US" sz="1100" b="0" i="1">
                            <a:solidFill>
                              <a:schemeClr val="tx1"/>
                            </a:solidFill>
                            <a:effectLst/>
                            <a:latin typeface="Cambria Math" panose="02040503050406030204" pitchFamily="18" charset="0"/>
                            <a:ea typeface="+mn-ea"/>
                            <a:cs typeface="+mn-cs"/>
                          </a:rPr>
                          <m:t> </m:t>
                        </m:r>
                        <m:r>
                          <a:rPr lang="en-US" sz="1100" b="0" i="1">
                            <a:solidFill>
                              <a:schemeClr val="tx1"/>
                            </a:solidFill>
                            <a:effectLst/>
                            <a:latin typeface="Cambria Math" panose="02040503050406030204" pitchFamily="18" charset="0"/>
                            <a:ea typeface="+mn-ea"/>
                            <a:cs typeface="+mn-cs"/>
                          </a:rPr>
                          <m:t>𝑌𝑒𝑎𝑟</m:t>
                        </m:r>
                        <m:r>
                          <a:rPr lang="en-US" sz="1100" b="0" i="1">
                            <a:solidFill>
                              <a:schemeClr val="tx1"/>
                            </a:solidFill>
                            <a:effectLst/>
                            <a:latin typeface="Cambria Math" panose="02040503050406030204" pitchFamily="18" charset="0"/>
                            <a:ea typeface="+mn-ea"/>
                            <a:cs typeface="+mn-cs"/>
                          </a:rPr>
                          <m:t> </m:t>
                        </m:r>
                        <m:r>
                          <a:rPr lang="en-US" sz="1100" b="0" i="1">
                            <a:solidFill>
                              <a:schemeClr val="tx1"/>
                            </a:solidFill>
                            <a:effectLst/>
                            <a:latin typeface="Cambria Math" panose="02040503050406030204" pitchFamily="18" charset="0"/>
                            <a:ea typeface="+mn-ea"/>
                            <a:cs typeface="+mn-cs"/>
                          </a:rPr>
                          <m:t>𝑀𝑢𝑛𝑖𝑐𝑖𝑝𝑎𝑙</m:t>
                        </m:r>
                        <m:r>
                          <a:rPr lang="en-US" sz="1100" b="0" i="1">
                            <a:solidFill>
                              <a:schemeClr val="tx1"/>
                            </a:solidFill>
                            <a:effectLst/>
                            <a:latin typeface="Cambria Math" panose="02040503050406030204" pitchFamily="18" charset="0"/>
                            <a:ea typeface="+mn-ea"/>
                            <a:cs typeface="+mn-cs"/>
                          </a:rPr>
                          <m:t> </m:t>
                        </m:r>
                        <m:r>
                          <a:rPr lang="en-US" sz="1100" b="0" i="1">
                            <a:solidFill>
                              <a:schemeClr val="tx1"/>
                            </a:solidFill>
                            <a:effectLst/>
                            <a:latin typeface="Cambria Math" panose="02040503050406030204" pitchFamily="18" charset="0"/>
                            <a:ea typeface="+mn-ea"/>
                            <a:cs typeface="+mn-cs"/>
                          </a:rPr>
                          <m:t>𝑇𝑎𝑥</m:t>
                        </m:r>
                        <m:r>
                          <a:rPr lang="en-US" sz="1100" b="0" i="1">
                            <a:solidFill>
                              <a:schemeClr val="tx1"/>
                            </a:solidFill>
                            <a:effectLst/>
                            <a:latin typeface="Cambria Math" panose="02040503050406030204" pitchFamily="18" charset="0"/>
                            <a:ea typeface="+mn-ea"/>
                            <a:cs typeface="+mn-cs"/>
                          </a:rPr>
                          <m:t> </m:t>
                        </m:r>
                        <m:r>
                          <a:rPr lang="en-US" sz="1100" b="0" i="1">
                            <a:solidFill>
                              <a:schemeClr val="tx1"/>
                            </a:solidFill>
                            <a:effectLst/>
                            <a:latin typeface="Cambria Math" panose="02040503050406030204" pitchFamily="18" charset="0"/>
                            <a:ea typeface="+mn-ea"/>
                            <a:cs typeface="+mn-cs"/>
                          </a:rPr>
                          <m:t>𝑅𝑎𝑡𝑒</m:t>
                        </m:r>
                        <m:r>
                          <a:rPr lang="en-US" sz="1100" b="0" i="1">
                            <a:solidFill>
                              <a:schemeClr val="tx1"/>
                            </a:solidFill>
                            <a:effectLst/>
                            <a:latin typeface="Cambria Math" panose="02040503050406030204" pitchFamily="18" charset="0"/>
                            <a:ea typeface="+mn-ea"/>
                            <a:cs typeface="+mn-cs"/>
                          </a:rPr>
                          <m:t> </m:t>
                        </m:r>
                        <m:d>
                          <m:dPr>
                            <m:begChr m:val="["/>
                            <m:endChr m:val="]"/>
                            <m:ctrlPr>
                              <a:rPr lang="en-US" sz="1100" b="0" i="1">
                                <a:solidFill>
                                  <a:schemeClr val="tx1"/>
                                </a:solidFill>
                                <a:effectLst/>
                                <a:latin typeface="Cambria Math" panose="02040503050406030204" pitchFamily="18" charset="0"/>
                                <a:ea typeface="+mn-ea"/>
                                <a:cs typeface="+mn-cs"/>
                              </a:rPr>
                            </m:ctrlPr>
                          </m:dPr>
                          <m:e>
                            <m:r>
                              <a:rPr lang="en-US" sz="1100" b="0" i="1">
                                <a:solidFill>
                                  <a:schemeClr val="tx1"/>
                                </a:solidFill>
                                <a:effectLst/>
                                <a:latin typeface="Cambria Math" panose="02040503050406030204" pitchFamily="18" charset="0"/>
                                <a:ea typeface="+mn-ea"/>
                                <a:cs typeface="+mn-cs"/>
                              </a:rPr>
                              <m:t>%</m:t>
                            </m:r>
                          </m:e>
                        </m:d>
                        <m:r>
                          <a:rPr lang="en-US" sz="1100" b="0" i="1">
                            <a:solidFill>
                              <a:schemeClr val="tx1"/>
                            </a:solidFill>
                            <a:effectLst/>
                            <a:latin typeface="Cambria Math" panose="02040503050406030204" pitchFamily="18" charset="0"/>
                            <a:ea typeface="+mn-ea"/>
                            <a:cs typeface="+mn-cs"/>
                          </a:rPr>
                          <m:t> ÷1000</m:t>
                        </m:r>
                      </m:e>
                    </m:d>
                    <m:r>
                      <a:rPr lang="en-US" sz="1100" b="0" i="1">
                        <a:solidFill>
                          <a:schemeClr val="tx1"/>
                        </a:solidFill>
                        <a:effectLst/>
                        <a:latin typeface="Cambria Math" panose="02040503050406030204" pitchFamily="18" charset="0"/>
                        <a:ea typeface="Cambria Math" panose="02040503050406030204" pitchFamily="18" charset="0"/>
                        <a:cs typeface="+mn-cs"/>
                      </a:rPr>
                      <m:t>×</m:t>
                    </m:r>
                    <m:r>
                      <a:rPr lang="en-US" sz="1100" b="0" i="1">
                        <a:latin typeface="Cambria Math" panose="02040503050406030204" pitchFamily="18" charset="0"/>
                        <a:ea typeface="Cambria Math" panose="02040503050406030204" pitchFamily="18" charset="0"/>
                      </a:rPr>
                      <m:t>(</m:t>
                    </m:r>
                    <m:r>
                      <a:rPr lang="en-US" sz="1100" b="0" i="1">
                        <a:latin typeface="Cambria Math" panose="02040503050406030204" pitchFamily="18" charset="0"/>
                        <a:ea typeface="Cambria Math" panose="02040503050406030204" pitchFamily="18" charset="0"/>
                      </a:rPr>
                      <m:t>𝐴𝑠𝑠𝑒𝑠𝑠𝑒𝑑</m:t>
                    </m:r>
                    <m:r>
                      <a:rPr lang="en-US" sz="1100" b="0" i="1">
                        <a:latin typeface="Cambria Math" panose="02040503050406030204" pitchFamily="18" charset="0"/>
                        <a:ea typeface="Cambria Math" panose="02040503050406030204" pitchFamily="18" charset="0"/>
                      </a:rPr>
                      <m:t> </m:t>
                    </m:r>
                    <m:r>
                      <a:rPr lang="en-US" sz="1100" b="0" i="1">
                        <a:latin typeface="Cambria Math" panose="02040503050406030204" pitchFamily="18" charset="0"/>
                        <a:ea typeface="Cambria Math" panose="02040503050406030204" pitchFamily="18" charset="0"/>
                      </a:rPr>
                      <m:t>𝑃𝑟𝑜𝑝𝑒𝑟𝑡𝑦</m:t>
                    </m:r>
                    <m:r>
                      <a:rPr lang="en-US" sz="1100" b="0" i="1">
                        <a:latin typeface="Cambria Math" panose="02040503050406030204" pitchFamily="18" charset="0"/>
                        <a:ea typeface="Cambria Math" panose="02040503050406030204" pitchFamily="18" charset="0"/>
                      </a:rPr>
                      <m:t> </m:t>
                    </m:r>
                    <m:r>
                      <a:rPr lang="en-US" sz="1100" b="0" i="1">
                        <a:latin typeface="Cambria Math" panose="02040503050406030204" pitchFamily="18" charset="0"/>
                        <a:ea typeface="Cambria Math" panose="02040503050406030204" pitchFamily="18" charset="0"/>
                      </a:rPr>
                      <m:t>𝑉𝑎𝑙𝑢𝑒</m:t>
                    </m:r>
                    <m:r>
                      <a:rPr lang="en-US" sz="1100" b="0" i="1">
                        <a:latin typeface="Cambria Math" panose="02040503050406030204" pitchFamily="18" charset="0"/>
                        <a:ea typeface="Cambria Math" panose="02040503050406030204" pitchFamily="18" charset="0"/>
                      </a:rPr>
                      <m:t> </m:t>
                    </m:r>
                    <m:d>
                      <m:dPr>
                        <m:begChr m:val="["/>
                        <m:endChr m:val="]"/>
                        <m:ctrlPr>
                          <a:rPr lang="en-US" sz="1100" b="0" i="1">
                            <a:latin typeface="Cambria Math" panose="02040503050406030204" pitchFamily="18" charset="0"/>
                            <a:ea typeface="Cambria Math" panose="02040503050406030204" pitchFamily="18" charset="0"/>
                          </a:rPr>
                        </m:ctrlPr>
                      </m:dPr>
                      <m:e>
                        <m:r>
                          <a:rPr lang="en-US" sz="1100" b="0" i="1">
                            <a:latin typeface="Cambria Math" panose="02040503050406030204" pitchFamily="18" charset="0"/>
                            <a:ea typeface="Cambria Math" panose="02040503050406030204" pitchFamily="18" charset="0"/>
                          </a:rPr>
                          <m:t>$</m:t>
                        </m:r>
                      </m:e>
                    </m:d>
                    <m:r>
                      <a:rPr lang="en-US" sz="1100" b="0" i="1">
                        <a:latin typeface="Cambria Math" panose="02040503050406030204" pitchFamily="18" charset="0"/>
                        <a:ea typeface="Cambria Math" panose="02040503050406030204" pitchFamily="18" charset="0"/>
                      </a:rPr>
                      <m:t>)</m:t>
                    </m:r>
                  </m:oMath>
                </m:oMathPara>
              </a14:m>
              <a:endParaRPr lang="en-CA" sz="1100"/>
            </a:p>
          </xdr:txBody>
        </xdr:sp>
      </mc:Choice>
      <mc:Fallback xmlns="">
        <xdr:sp macro="" textlink="">
          <xdr:nvSpPr>
            <xdr:cNvPr id="3" name="TextBox 2">
              <a:extLst>
                <a:ext uri="{FF2B5EF4-FFF2-40B4-BE49-F238E27FC236}">
                  <a16:creationId xmlns:a16="http://schemas.microsoft.com/office/drawing/2014/main" id="{E098D087-3BE8-4916-A193-E121F29B2597}"/>
                </a:ext>
              </a:extLst>
            </xdr:cNvPr>
            <xdr:cNvSpPr txBox="1"/>
          </xdr:nvSpPr>
          <xdr:spPr>
            <a:xfrm>
              <a:off x="0" y="7762875"/>
              <a:ext cx="7156896" cy="1653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𝑀𝑢𝑛𝑖𝑐𝑖𝑝𝑎𝑙 𝑃𝑟𝑜𝑝𝑒𝑟𝑡𝑦 𝑇𝑎𝑥𝑒𝑠 [$]=</a:t>
              </a:r>
              <a:r>
                <a:rPr lang="en-US" sz="1100" b="0" i="0">
                  <a:solidFill>
                    <a:schemeClr val="tx1"/>
                  </a:solidFill>
                  <a:effectLst/>
                  <a:latin typeface="+mn-lt"/>
                  <a:ea typeface="+mn-ea"/>
                  <a:cs typeface="+mn-cs"/>
                </a:rPr>
                <a:t>(𝐶𝑢𝑟𝑟𝑒𝑛𝑡 𝑌𝑒𝑎𝑟 𝑀𝑢𝑛𝑖𝑐𝑖𝑝𝑎𝑙 𝑇𝑎𝑥 𝑅𝑎𝑡𝑒 [%]  ÷1000)</a:t>
              </a:r>
              <a:r>
                <a:rPr lang="en-US" sz="1100" b="0" i="0">
                  <a:solidFill>
                    <a:schemeClr val="tx1"/>
                  </a:solidFill>
                  <a:effectLst/>
                  <a:latin typeface="Cambria Math" panose="02040503050406030204" pitchFamily="18" charset="0"/>
                  <a:ea typeface="Cambria Math" panose="02040503050406030204" pitchFamily="18" charset="0"/>
                  <a:cs typeface="+mn-cs"/>
                </a:rPr>
                <a:t>×</a:t>
              </a:r>
              <a:r>
                <a:rPr lang="en-US" sz="1100" b="0" i="0">
                  <a:latin typeface="Cambria Math" panose="02040503050406030204" pitchFamily="18" charset="0"/>
                  <a:ea typeface="Cambria Math" panose="02040503050406030204" pitchFamily="18" charset="0"/>
                </a:rPr>
                <a:t>(𝐴𝑠𝑠𝑒𝑠𝑠𝑒𝑑 𝑃𝑟𝑜𝑝𝑒𝑟𝑡𝑦 𝑉𝑎𝑙𝑢𝑒 [$])</a:t>
              </a:r>
              <a:endParaRPr lang="en-CA" sz="1100"/>
            </a:p>
          </xdr:txBody>
        </xdr:sp>
      </mc:Fallback>
    </mc:AlternateContent>
    <xdr:clientData/>
  </xdr:oneCellAnchor>
  <xdr:oneCellAnchor>
    <xdr:from>
      <xdr:col>0</xdr:col>
      <xdr:colOff>38100</xdr:colOff>
      <xdr:row>26</xdr:row>
      <xdr:rowOff>57150</xdr:rowOff>
    </xdr:from>
    <xdr:ext cx="5049011" cy="504497"/>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14BF2CEA-6B61-41D9-8CA5-5C0330D62E68}"/>
                </a:ext>
              </a:extLst>
            </xdr:cNvPr>
            <xdr:cNvSpPr txBox="1"/>
          </xdr:nvSpPr>
          <xdr:spPr>
            <a:xfrm>
              <a:off x="38100" y="8810625"/>
              <a:ext cx="5049011" cy="5044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𝐸𝑥𝑒𝑚𝑝𝑡𝑖𝑜𝑛</m:t>
                    </m:r>
                    <m:r>
                      <a:rPr lang="en-US" sz="1100" b="0" i="1">
                        <a:latin typeface="Cambria Math" panose="02040503050406030204" pitchFamily="18" charset="0"/>
                      </a:rPr>
                      <m:t> </m:t>
                    </m:r>
                    <m:r>
                      <a:rPr lang="en-US" sz="1100" b="0" i="1">
                        <a:latin typeface="Cambria Math" panose="02040503050406030204" pitchFamily="18" charset="0"/>
                      </a:rPr>
                      <m:t>𝑇𝑒𝑟𝑚</m:t>
                    </m:r>
                    <m:r>
                      <a:rPr lang="en-US" sz="1100" b="0" i="1">
                        <a:latin typeface="Cambria Math" panose="02040503050406030204" pitchFamily="18" charset="0"/>
                      </a:rPr>
                      <m:t> </m:t>
                    </m:r>
                    <m:d>
                      <m:dPr>
                        <m:begChr m:val="["/>
                        <m:endChr m:val="]"/>
                        <m:ctrlPr>
                          <a:rPr lang="en-US" sz="1100" b="0" i="1">
                            <a:latin typeface="Cambria Math" panose="02040503050406030204" pitchFamily="18" charset="0"/>
                          </a:rPr>
                        </m:ctrlPr>
                      </m:dPr>
                      <m:e>
                        <m:r>
                          <a:rPr lang="en-US" sz="1100" b="0" i="1">
                            <a:latin typeface="Cambria Math" panose="02040503050406030204" pitchFamily="18" charset="0"/>
                          </a:rPr>
                          <m:t>𝑌𝑒𝑎𝑟𝑠</m:t>
                        </m:r>
                      </m:e>
                    </m:d>
                    <m:r>
                      <a:rPr lang="en-US" sz="1100" b="0" i="1">
                        <a:latin typeface="Cambria Math" panose="02040503050406030204" pitchFamily="18" charset="0"/>
                      </a:rPr>
                      <m:t>=</m:t>
                    </m:r>
                    <m:f>
                      <m:fPr>
                        <m:ctrlPr>
                          <a:rPr lang="en-US" sz="1100" b="0" i="1">
                            <a:latin typeface="Cambria Math" panose="02040503050406030204" pitchFamily="18" charset="0"/>
                            <a:ea typeface="Cambria Math" panose="02040503050406030204" pitchFamily="18" charset="0"/>
                          </a:rPr>
                        </m:ctrlPr>
                      </m:fPr>
                      <m:num>
                        <m:d>
                          <m:dPr>
                            <m:ctrlPr>
                              <a:rPr lang="en-US" sz="1100" b="0" i="1">
                                <a:latin typeface="Cambria Math" panose="02040503050406030204" pitchFamily="18" charset="0"/>
                              </a:rPr>
                            </m:ctrlPr>
                          </m:dPr>
                          <m:e>
                            <m:r>
                              <a:rPr lang="en-US" sz="1100" b="0" i="1">
                                <a:latin typeface="Cambria Math" panose="02040503050406030204" pitchFamily="18" charset="0"/>
                              </a:rPr>
                              <m:t>𝐸𝑥𝑒𝑚𝑝𝑡𝑖𝑜𝑛</m:t>
                            </m:r>
                            <m:r>
                              <a:rPr lang="en-US" sz="1100" b="0" i="1">
                                <a:latin typeface="Cambria Math" panose="02040503050406030204" pitchFamily="18" charset="0"/>
                              </a:rPr>
                              <m:t> </m:t>
                            </m:r>
                            <m:r>
                              <a:rPr lang="en-US" sz="1100" b="0" i="1">
                                <a:latin typeface="Cambria Math" panose="02040503050406030204" pitchFamily="18" charset="0"/>
                              </a:rPr>
                              <m:t>𝐴𝑚𝑜𝑢𝑛𝑡</m:t>
                            </m:r>
                            <m:r>
                              <a:rPr lang="en-US" sz="1100" b="0" i="1">
                                <a:latin typeface="Cambria Math" panose="02040503050406030204" pitchFamily="18" charset="0"/>
                              </a:rPr>
                              <m:t> </m:t>
                            </m:r>
                            <m:d>
                              <m:dPr>
                                <m:begChr m:val="["/>
                                <m:endChr m:val="]"/>
                                <m:ctrlPr>
                                  <a:rPr lang="en-US" sz="1100" b="0" i="1">
                                    <a:latin typeface="Cambria Math" panose="02040503050406030204" pitchFamily="18" charset="0"/>
                                  </a:rPr>
                                </m:ctrlPr>
                              </m:dPr>
                              <m:e>
                                <m:r>
                                  <a:rPr lang="en-US" sz="1100" b="0" i="1">
                                    <a:latin typeface="Cambria Math" panose="02040503050406030204" pitchFamily="18" charset="0"/>
                                  </a:rPr>
                                  <m:t>$</m:t>
                                </m:r>
                              </m:e>
                            </m:d>
                          </m:e>
                        </m:d>
                      </m:num>
                      <m:den>
                        <m:r>
                          <a:rPr lang="en-US" sz="1100" b="0" i="1">
                            <a:latin typeface="Cambria Math" panose="02040503050406030204" pitchFamily="18" charset="0"/>
                            <a:ea typeface="Cambria Math" panose="02040503050406030204" pitchFamily="18" charset="0"/>
                          </a:rPr>
                          <m:t>𝑀𝑜𝑠𝑡</m:t>
                        </m:r>
                        <m:r>
                          <a:rPr lang="en-US" sz="1100" b="0" i="1">
                            <a:latin typeface="Cambria Math" panose="02040503050406030204" pitchFamily="18" charset="0"/>
                            <a:ea typeface="Cambria Math" panose="02040503050406030204" pitchFamily="18" charset="0"/>
                          </a:rPr>
                          <m:t> </m:t>
                        </m:r>
                        <m:r>
                          <a:rPr lang="en-US" sz="1100" b="0" i="1">
                            <a:latin typeface="Cambria Math" panose="02040503050406030204" pitchFamily="18" charset="0"/>
                            <a:ea typeface="Cambria Math" panose="02040503050406030204" pitchFamily="18" charset="0"/>
                          </a:rPr>
                          <m:t>𝑅𝑒𝑐𝑒𝑛𝑡</m:t>
                        </m:r>
                        <m:r>
                          <a:rPr lang="en-US" sz="1100" b="0" i="1">
                            <a:latin typeface="Cambria Math" panose="02040503050406030204" pitchFamily="18" charset="0"/>
                            <a:ea typeface="Cambria Math" panose="02040503050406030204" pitchFamily="18" charset="0"/>
                          </a:rPr>
                          <m:t> </m:t>
                        </m:r>
                        <m:r>
                          <a:rPr lang="en-US" sz="1100" b="0" i="1">
                            <a:latin typeface="Cambria Math" panose="02040503050406030204" pitchFamily="18" charset="0"/>
                            <a:ea typeface="Cambria Math" panose="02040503050406030204" pitchFamily="18" charset="0"/>
                          </a:rPr>
                          <m:t>𝑀𝑢𝑛𝑖𝑐𝑖𝑝𝑎𝑙</m:t>
                        </m:r>
                        <m:r>
                          <a:rPr lang="en-US" sz="1100" b="0" i="1">
                            <a:latin typeface="Cambria Math" panose="02040503050406030204" pitchFamily="18" charset="0"/>
                            <a:ea typeface="Cambria Math" panose="02040503050406030204" pitchFamily="18" charset="0"/>
                          </a:rPr>
                          <m:t> </m:t>
                        </m:r>
                        <m:r>
                          <a:rPr lang="en-US" sz="1100" b="0" i="1">
                            <a:latin typeface="Cambria Math" panose="02040503050406030204" pitchFamily="18" charset="0"/>
                            <a:ea typeface="Cambria Math" panose="02040503050406030204" pitchFamily="18" charset="0"/>
                          </a:rPr>
                          <m:t>𝑃𝑟𝑜𝑝𝑒𝑟𝑡𝑦</m:t>
                        </m:r>
                        <m:r>
                          <a:rPr lang="en-US" sz="1100" b="0" i="1">
                            <a:latin typeface="Cambria Math" panose="02040503050406030204" pitchFamily="18" charset="0"/>
                            <a:ea typeface="Cambria Math" panose="02040503050406030204" pitchFamily="18" charset="0"/>
                          </a:rPr>
                          <m:t> </m:t>
                        </m:r>
                        <m:r>
                          <a:rPr lang="en-US" sz="1100" b="0" i="1">
                            <a:latin typeface="Cambria Math" panose="02040503050406030204" pitchFamily="18" charset="0"/>
                            <a:ea typeface="Cambria Math" panose="02040503050406030204" pitchFamily="18" charset="0"/>
                          </a:rPr>
                          <m:t>𝑇𝑎𝑥𝑒𝑠</m:t>
                        </m:r>
                        <m:r>
                          <a:rPr lang="en-US" sz="1100" b="0" i="1">
                            <a:latin typeface="Cambria Math" panose="02040503050406030204" pitchFamily="18" charset="0"/>
                            <a:ea typeface="Cambria Math" panose="02040503050406030204" pitchFamily="18" charset="0"/>
                          </a:rPr>
                          <m:t> </m:t>
                        </m:r>
                        <m:r>
                          <a:rPr lang="en-US" sz="1100" b="0" i="1">
                            <a:latin typeface="Cambria Math" panose="02040503050406030204" pitchFamily="18" charset="0"/>
                            <a:ea typeface="Cambria Math" panose="02040503050406030204" pitchFamily="18" charset="0"/>
                          </a:rPr>
                          <m:t>𝑃𝑎𝑖𝑑</m:t>
                        </m:r>
                        <m:r>
                          <a:rPr lang="en-US" sz="1100" b="0" i="1">
                            <a:latin typeface="Cambria Math" panose="02040503050406030204" pitchFamily="18" charset="0"/>
                            <a:ea typeface="Cambria Math" panose="02040503050406030204" pitchFamily="18" charset="0"/>
                          </a:rPr>
                          <m:t> </m:t>
                        </m:r>
                        <m:d>
                          <m:dPr>
                            <m:begChr m:val="["/>
                            <m:endChr m:val="]"/>
                            <m:ctrlPr>
                              <a:rPr lang="en-US" sz="1100" b="0" i="1">
                                <a:latin typeface="Cambria Math" panose="02040503050406030204" pitchFamily="18" charset="0"/>
                                <a:ea typeface="Cambria Math" panose="02040503050406030204" pitchFamily="18" charset="0"/>
                              </a:rPr>
                            </m:ctrlPr>
                          </m:dPr>
                          <m:e>
                            <m:f>
                              <m:fPr>
                                <m:ctrlPr>
                                  <a:rPr lang="en-US" sz="1100" b="0" i="1">
                                    <a:latin typeface="Cambria Math" panose="02040503050406030204" pitchFamily="18" charset="0"/>
                                    <a:ea typeface="Cambria Math" panose="02040503050406030204" pitchFamily="18" charset="0"/>
                                  </a:rPr>
                                </m:ctrlPr>
                              </m:fPr>
                              <m:num>
                                <m:r>
                                  <a:rPr lang="en-US" sz="1100" b="0" i="1">
                                    <a:latin typeface="Cambria Math" panose="02040503050406030204" pitchFamily="18" charset="0"/>
                                    <a:ea typeface="Cambria Math" panose="02040503050406030204" pitchFamily="18" charset="0"/>
                                  </a:rPr>
                                  <m:t>$</m:t>
                                </m:r>
                              </m:num>
                              <m:den>
                                <m:r>
                                  <a:rPr lang="en-US" sz="1100" b="0" i="1">
                                    <a:latin typeface="Cambria Math" panose="02040503050406030204" pitchFamily="18" charset="0"/>
                                    <a:ea typeface="Cambria Math" panose="02040503050406030204" pitchFamily="18" charset="0"/>
                                  </a:rPr>
                                  <m:t>𝑦𝑒𝑎𝑟</m:t>
                                </m:r>
                              </m:den>
                            </m:f>
                          </m:e>
                        </m:d>
                      </m:den>
                    </m:f>
                  </m:oMath>
                </m:oMathPara>
              </a14:m>
              <a:endParaRPr lang="en-CA" sz="1100"/>
            </a:p>
          </xdr:txBody>
        </xdr:sp>
      </mc:Choice>
      <mc:Fallback xmlns="">
        <xdr:sp macro="" textlink="">
          <xdr:nvSpPr>
            <xdr:cNvPr id="4" name="TextBox 3">
              <a:extLst>
                <a:ext uri="{FF2B5EF4-FFF2-40B4-BE49-F238E27FC236}">
                  <a16:creationId xmlns:a16="http://schemas.microsoft.com/office/drawing/2014/main" id="{14BF2CEA-6B61-41D9-8CA5-5C0330D62E68}"/>
                </a:ext>
              </a:extLst>
            </xdr:cNvPr>
            <xdr:cNvSpPr txBox="1"/>
          </xdr:nvSpPr>
          <xdr:spPr>
            <a:xfrm>
              <a:off x="38100" y="8810625"/>
              <a:ext cx="5049011" cy="5044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𝐸𝑥𝑒𝑚𝑝𝑡𝑖𝑜𝑛 𝑇𝑒𝑟𝑚 [𝑌𝑒𝑎𝑟𝑠]=</a:t>
              </a:r>
              <a:r>
                <a:rPr lang="en-US" sz="1100" b="0" i="0">
                  <a:latin typeface="Cambria Math" panose="02040503050406030204" pitchFamily="18" charset="0"/>
                  <a:ea typeface="Cambria Math" panose="02040503050406030204" pitchFamily="18" charset="0"/>
                </a:rPr>
                <a:t>((</a:t>
              </a:r>
              <a:r>
                <a:rPr lang="en-US" sz="1100" b="0" i="0">
                  <a:latin typeface="Cambria Math" panose="02040503050406030204" pitchFamily="18" charset="0"/>
                </a:rPr>
                <a:t>𝐸𝑥𝑒𝑚𝑝𝑡𝑖𝑜𝑛 𝐴𝑚𝑜𝑢𝑛𝑡 [$])</a:t>
              </a:r>
              <a:r>
                <a:rPr lang="en-US" sz="1100" b="0" i="0">
                  <a:latin typeface="Cambria Math" panose="02040503050406030204" pitchFamily="18" charset="0"/>
                  <a:ea typeface="Cambria Math" panose="02040503050406030204" pitchFamily="18" charset="0"/>
                </a:rPr>
                <a:t>)/(𝑀𝑜𝑠𝑡 𝑅𝑒𝑐𝑒𝑛𝑡 𝑀𝑢𝑛𝑖𝑐𝑖𝑝𝑎𝑙 𝑃𝑟𝑜𝑝𝑒𝑟𝑡𝑦 𝑇𝑎𝑥𝑒𝑠 𝑃𝑎𝑖𝑑 [$/𝑦𝑒𝑎𝑟] )</a:t>
              </a:r>
              <a:endParaRPr lang="en-CA" sz="1100"/>
            </a:p>
          </xdr:txBody>
        </xdr:sp>
      </mc:Fallback>
    </mc:AlternateContent>
    <xdr:clientData/>
  </xdr:oneCellAnchor>
  <xdr:oneCellAnchor>
    <xdr:from>
      <xdr:col>0</xdr:col>
      <xdr:colOff>95250</xdr:colOff>
      <xdr:row>31</xdr:row>
      <xdr:rowOff>66675</xdr:rowOff>
    </xdr:from>
    <xdr:ext cx="7690118" cy="357790"/>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F5334E15-1B6E-4420-AA06-503FAE4C17A9}"/>
                </a:ext>
              </a:extLst>
            </xdr:cNvPr>
            <xdr:cNvSpPr txBox="1"/>
          </xdr:nvSpPr>
          <xdr:spPr>
            <a:xfrm>
              <a:off x="95250" y="11201400"/>
              <a:ext cx="7690118"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𝑀𝑎𝑥𝑖𝑚𝑢𝑚</m:t>
                    </m:r>
                    <m:r>
                      <a:rPr lang="en-US" sz="1100" b="0" i="1">
                        <a:latin typeface="Cambria Math" panose="02040503050406030204" pitchFamily="18" charset="0"/>
                      </a:rPr>
                      <m:t> </m:t>
                    </m:r>
                    <m:r>
                      <a:rPr lang="en-US" sz="1100" b="0" i="1">
                        <a:latin typeface="Cambria Math" panose="02040503050406030204" pitchFamily="18" charset="0"/>
                      </a:rPr>
                      <m:t>𝐴𝑠𝑠𝑒𝑠𝑠𝑒𝑑</m:t>
                    </m:r>
                    <m:r>
                      <a:rPr lang="en-US" sz="1100" b="0" i="1">
                        <a:latin typeface="Cambria Math" panose="02040503050406030204" pitchFamily="18" charset="0"/>
                      </a:rPr>
                      <m:t> </m:t>
                    </m:r>
                    <m:r>
                      <a:rPr lang="en-US" sz="1100" b="0" i="1">
                        <a:latin typeface="Cambria Math" panose="02040503050406030204" pitchFamily="18" charset="0"/>
                      </a:rPr>
                      <m:t>𝑉𝑎𝑙𝑢𝑒</m:t>
                    </m:r>
                    <m:r>
                      <a:rPr lang="en-US" sz="1100" b="0" i="1">
                        <a:latin typeface="Cambria Math" panose="02040503050406030204" pitchFamily="18" charset="0"/>
                      </a:rPr>
                      <m:t> </m:t>
                    </m:r>
                    <m:r>
                      <a:rPr lang="en-US" sz="1100" b="0" i="1">
                        <a:latin typeface="Cambria Math" panose="02040503050406030204" pitchFamily="18" charset="0"/>
                      </a:rPr>
                      <m:t>𝑡𝑜</m:t>
                    </m:r>
                    <m:r>
                      <a:rPr lang="en-US" sz="1100" b="0" i="1">
                        <a:latin typeface="Cambria Math" panose="02040503050406030204" pitchFamily="18" charset="0"/>
                      </a:rPr>
                      <m:t> </m:t>
                    </m:r>
                    <m:r>
                      <a:rPr lang="en-US" sz="1100" b="0" i="1">
                        <a:latin typeface="Cambria Math" panose="02040503050406030204" pitchFamily="18" charset="0"/>
                      </a:rPr>
                      <m:t>𝑏𝑒</m:t>
                    </m:r>
                    <m:r>
                      <a:rPr lang="en-US" sz="1100" b="0" i="1">
                        <a:latin typeface="Cambria Math" panose="02040503050406030204" pitchFamily="18" charset="0"/>
                      </a:rPr>
                      <m:t> </m:t>
                    </m:r>
                    <m:r>
                      <a:rPr lang="en-US" sz="1100" b="0" i="1">
                        <a:latin typeface="Cambria Math" panose="02040503050406030204" pitchFamily="18" charset="0"/>
                      </a:rPr>
                      <m:t>𝐸𝑥𝑒𝑚𝑝𝑡𝑒𝑑</m:t>
                    </m:r>
                    <m:r>
                      <a:rPr lang="en-US" sz="1100" b="0" i="1">
                        <a:latin typeface="Cambria Math" panose="02040503050406030204" pitchFamily="18" charset="0"/>
                      </a:rPr>
                      <m:t> </m:t>
                    </m:r>
                    <m:d>
                      <m:dPr>
                        <m:begChr m:val="["/>
                        <m:endChr m:val="]"/>
                        <m:ctrlPr>
                          <a:rPr lang="en-US" sz="1100" b="0" i="1">
                            <a:latin typeface="Cambria Math" panose="02040503050406030204" pitchFamily="18" charset="0"/>
                          </a:rPr>
                        </m:ctrlPr>
                      </m:dPr>
                      <m:e>
                        <m:r>
                          <a:rPr lang="en-US" sz="1100" b="0" i="1">
                            <a:latin typeface="Cambria Math" panose="02040503050406030204" pitchFamily="18" charset="0"/>
                          </a:rPr>
                          <m:t>$</m:t>
                        </m:r>
                      </m:e>
                    </m:d>
                    <m:r>
                      <a:rPr lang="en-US" sz="1100" b="0" i="1">
                        <a:latin typeface="Cambria Math" panose="02040503050406030204" pitchFamily="18" charset="0"/>
                      </a:rPr>
                      <m:t>=</m:t>
                    </m:r>
                    <m:f>
                      <m:fPr>
                        <m:ctrlPr>
                          <a:rPr lang="en-US" sz="1100" b="0" i="1">
                            <a:latin typeface="Cambria Math" panose="02040503050406030204" pitchFamily="18" charset="0"/>
                            <a:ea typeface="Cambria Math" panose="02040503050406030204" pitchFamily="18" charset="0"/>
                          </a:rPr>
                        </m:ctrlPr>
                      </m:fPr>
                      <m:num>
                        <m:d>
                          <m:dPr>
                            <m:ctrlPr>
                              <a:rPr lang="en-US" sz="1100" b="0" i="1">
                                <a:latin typeface="Cambria Math" panose="02040503050406030204" pitchFamily="18" charset="0"/>
                              </a:rPr>
                            </m:ctrlPr>
                          </m:dPr>
                          <m:e>
                            <m:r>
                              <a:rPr lang="en-US" sz="1100" b="0" i="1">
                                <a:latin typeface="Cambria Math" panose="02040503050406030204" pitchFamily="18" charset="0"/>
                              </a:rPr>
                              <m:t>𝐸𝑥𝑒𝑚𝑝𝑡𝑖𝑜𝑛</m:t>
                            </m:r>
                            <m:r>
                              <a:rPr lang="en-US" sz="1100" b="0" i="1">
                                <a:latin typeface="Cambria Math" panose="02040503050406030204" pitchFamily="18" charset="0"/>
                              </a:rPr>
                              <m:t> </m:t>
                            </m:r>
                            <m:r>
                              <a:rPr lang="en-US" sz="1100" b="0" i="1">
                                <a:latin typeface="Cambria Math" panose="02040503050406030204" pitchFamily="18" charset="0"/>
                              </a:rPr>
                              <m:t>𝐴𝑚𝑜𝑢𝑛𝑡</m:t>
                            </m:r>
                            <m:r>
                              <a:rPr lang="en-US" sz="1100" b="0" i="1">
                                <a:latin typeface="Cambria Math" panose="02040503050406030204" pitchFamily="18" charset="0"/>
                              </a:rPr>
                              <m:t> </m:t>
                            </m:r>
                            <m:d>
                              <m:dPr>
                                <m:begChr m:val="["/>
                                <m:endChr m:val="]"/>
                                <m:ctrlPr>
                                  <a:rPr lang="en-US" sz="1100" b="0" i="1">
                                    <a:latin typeface="Cambria Math" panose="02040503050406030204" pitchFamily="18" charset="0"/>
                                  </a:rPr>
                                </m:ctrlPr>
                              </m:dPr>
                              <m:e>
                                <m:r>
                                  <a:rPr lang="en-US" sz="1100" b="0" i="1">
                                    <a:latin typeface="Cambria Math" panose="02040503050406030204" pitchFamily="18" charset="0"/>
                                  </a:rPr>
                                  <m:t>$</m:t>
                                </m:r>
                              </m:e>
                            </m:d>
                            <m:r>
                              <a:rPr lang="en-US" sz="1100" b="0" i="1">
                                <a:latin typeface="Cambria Math" panose="02040503050406030204" pitchFamily="18" charset="0"/>
                              </a:rPr>
                              <m:t>/(</m:t>
                            </m:r>
                            <m:r>
                              <a:rPr lang="en-US" sz="1100" b="0" i="1">
                                <a:latin typeface="Cambria Math" panose="02040503050406030204" pitchFamily="18" charset="0"/>
                              </a:rPr>
                              <m:t>𝐶𝑢𝑟𝑟𝑒𝑛𝑡</m:t>
                            </m:r>
                            <m:r>
                              <a:rPr lang="en-US" sz="1100" b="0" i="1">
                                <a:latin typeface="Cambria Math" panose="02040503050406030204" pitchFamily="18" charset="0"/>
                              </a:rPr>
                              <m:t> </m:t>
                            </m:r>
                            <m:r>
                              <a:rPr lang="en-US" sz="1100" b="0" i="1">
                                <a:latin typeface="Cambria Math" panose="02040503050406030204" pitchFamily="18" charset="0"/>
                              </a:rPr>
                              <m:t>𝑌𝑒𝑎𝑟</m:t>
                            </m:r>
                            <m:r>
                              <a:rPr lang="en-US" sz="1100" b="0" i="1">
                                <a:latin typeface="Cambria Math" panose="02040503050406030204" pitchFamily="18" charset="0"/>
                              </a:rPr>
                              <m:t> </m:t>
                            </m:r>
                            <m:r>
                              <a:rPr lang="en-US" sz="1100" b="0" i="1">
                                <a:latin typeface="Cambria Math" panose="02040503050406030204" pitchFamily="18" charset="0"/>
                              </a:rPr>
                              <m:t>𝑀𝑢𝑛𝑖𝑐𝑖𝑝𝑎𝑙</m:t>
                            </m:r>
                            <m:r>
                              <a:rPr lang="en-US" sz="1100" b="0" i="1">
                                <a:latin typeface="Cambria Math" panose="02040503050406030204" pitchFamily="18" charset="0"/>
                              </a:rPr>
                              <m:t> </m:t>
                            </m:r>
                            <m:r>
                              <a:rPr lang="en-US" sz="1100" b="0" i="1">
                                <a:latin typeface="Cambria Math" panose="02040503050406030204" pitchFamily="18" charset="0"/>
                              </a:rPr>
                              <m:t>𝑇𝑎𝑥</m:t>
                            </m:r>
                            <m:r>
                              <a:rPr lang="en-US" sz="1100" b="0" i="1">
                                <a:latin typeface="Cambria Math" panose="02040503050406030204" pitchFamily="18" charset="0"/>
                              </a:rPr>
                              <m:t> </m:t>
                            </m:r>
                            <m:r>
                              <a:rPr lang="en-US" sz="1100" b="0" i="1">
                                <a:latin typeface="Cambria Math" panose="02040503050406030204" pitchFamily="18" charset="0"/>
                              </a:rPr>
                              <m:t>𝑅𝑎𝑡𝑒</m:t>
                            </m:r>
                            <m:r>
                              <a:rPr lang="en-US" sz="1100" b="0" i="1">
                                <a:latin typeface="Cambria Math" panose="02040503050406030204" pitchFamily="18" charset="0"/>
                              </a:rPr>
                              <m:t> </m:t>
                            </m:r>
                            <m:d>
                              <m:dPr>
                                <m:begChr m:val="["/>
                                <m:endChr m:val="]"/>
                                <m:ctrlPr>
                                  <a:rPr lang="en-US" sz="1100" b="0" i="1">
                                    <a:latin typeface="Cambria Math" panose="02040503050406030204" pitchFamily="18" charset="0"/>
                                  </a:rPr>
                                </m:ctrlPr>
                              </m:dPr>
                              <m:e>
                                <m:r>
                                  <a:rPr lang="en-US" sz="1100" b="0" i="1">
                                    <a:latin typeface="Cambria Math" panose="02040503050406030204" pitchFamily="18" charset="0"/>
                                  </a:rPr>
                                  <m:t>%</m:t>
                                </m:r>
                              </m:e>
                            </m:d>
                            <m:r>
                              <a:rPr lang="en-US" sz="1100" b="0" i="1">
                                <a:latin typeface="Cambria Math" panose="02040503050406030204" pitchFamily="18" charset="0"/>
                              </a:rPr>
                              <m:t> </m:t>
                            </m:r>
                            <m:r>
                              <a:rPr lang="en-US" sz="1100" b="0" i="1">
                                <a:latin typeface="Cambria Math" panose="02040503050406030204" pitchFamily="18" charset="0"/>
                                <a:ea typeface="Cambria Math" panose="02040503050406030204" pitchFamily="18" charset="0"/>
                              </a:rPr>
                              <m:t>÷1000)</m:t>
                            </m:r>
                          </m:e>
                        </m:d>
                      </m:num>
                      <m:den>
                        <m:r>
                          <a:rPr lang="en-US" sz="1100" b="0" i="1">
                            <a:latin typeface="Cambria Math" panose="02040503050406030204" pitchFamily="18" charset="0"/>
                            <a:ea typeface="Cambria Math" panose="02040503050406030204" pitchFamily="18" charset="0"/>
                          </a:rPr>
                          <m:t>𝐸𝑥𝑒𝑚𝑝𝑡𝑖𝑜𝑛</m:t>
                        </m:r>
                        <m:r>
                          <a:rPr lang="en-US" sz="1100" b="0" i="1">
                            <a:latin typeface="Cambria Math" panose="02040503050406030204" pitchFamily="18" charset="0"/>
                            <a:ea typeface="Cambria Math" panose="02040503050406030204" pitchFamily="18" charset="0"/>
                          </a:rPr>
                          <m:t> </m:t>
                        </m:r>
                        <m:r>
                          <a:rPr lang="en-US" sz="1100" b="0" i="1">
                            <a:latin typeface="Cambria Math" panose="02040503050406030204" pitchFamily="18" charset="0"/>
                            <a:ea typeface="Cambria Math" panose="02040503050406030204" pitchFamily="18" charset="0"/>
                          </a:rPr>
                          <m:t>𝑇𝑒𝑟𝑚</m:t>
                        </m:r>
                        <m:r>
                          <a:rPr lang="en-US" sz="1100" b="0" i="1">
                            <a:latin typeface="Cambria Math" panose="02040503050406030204" pitchFamily="18" charset="0"/>
                            <a:ea typeface="Cambria Math" panose="02040503050406030204" pitchFamily="18" charset="0"/>
                          </a:rPr>
                          <m:t> </m:t>
                        </m:r>
                        <m:d>
                          <m:dPr>
                            <m:begChr m:val="["/>
                            <m:endChr m:val="]"/>
                            <m:ctrlPr>
                              <a:rPr lang="en-US" sz="1100" b="0" i="1">
                                <a:latin typeface="Cambria Math" panose="02040503050406030204" pitchFamily="18" charset="0"/>
                                <a:ea typeface="Cambria Math" panose="02040503050406030204" pitchFamily="18" charset="0"/>
                              </a:rPr>
                            </m:ctrlPr>
                          </m:dPr>
                          <m:e>
                            <m:r>
                              <a:rPr lang="en-US" sz="1100" b="0" i="1">
                                <a:latin typeface="Cambria Math" panose="02040503050406030204" pitchFamily="18" charset="0"/>
                                <a:ea typeface="Cambria Math" panose="02040503050406030204" pitchFamily="18" charset="0"/>
                              </a:rPr>
                              <m:t>𝑦𝑒𝑎𝑟𝑠</m:t>
                            </m:r>
                          </m:e>
                        </m:d>
                      </m:den>
                    </m:f>
                  </m:oMath>
                </m:oMathPara>
              </a14:m>
              <a:endParaRPr lang="en-CA" sz="1100"/>
            </a:p>
          </xdr:txBody>
        </xdr:sp>
      </mc:Choice>
      <mc:Fallback xmlns="">
        <xdr:sp macro="" textlink="">
          <xdr:nvSpPr>
            <xdr:cNvPr id="5" name="TextBox 4">
              <a:extLst>
                <a:ext uri="{FF2B5EF4-FFF2-40B4-BE49-F238E27FC236}">
                  <a16:creationId xmlns:a16="http://schemas.microsoft.com/office/drawing/2014/main" id="{F5334E15-1B6E-4420-AA06-503FAE4C17A9}"/>
                </a:ext>
              </a:extLst>
            </xdr:cNvPr>
            <xdr:cNvSpPr txBox="1"/>
          </xdr:nvSpPr>
          <xdr:spPr>
            <a:xfrm>
              <a:off x="95250" y="11201400"/>
              <a:ext cx="7690118"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𝑀𝑎𝑥𝑖𝑚𝑢𝑚 𝐴𝑠𝑠𝑒𝑠𝑠𝑒𝑑 𝑉𝑎𝑙𝑢𝑒 𝑡𝑜 𝑏𝑒 𝐸𝑥𝑒𝑚𝑝𝑡𝑒𝑑 [$]=</a:t>
              </a:r>
              <a:r>
                <a:rPr lang="en-US" sz="1100" b="0" i="0">
                  <a:latin typeface="Cambria Math" panose="02040503050406030204" pitchFamily="18" charset="0"/>
                  <a:ea typeface="Cambria Math" panose="02040503050406030204" pitchFamily="18" charset="0"/>
                </a:rPr>
                <a:t>((</a:t>
              </a:r>
              <a:r>
                <a:rPr lang="en-US" sz="1100" b="0" i="0">
                  <a:latin typeface="Cambria Math" panose="02040503050406030204" pitchFamily="18" charset="0"/>
                </a:rPr>
                <a:t>𝐸𝑥𝑒𝑚𝑝𝑡𝑖𝑜𝑛 𝐴𝑚𝑜𝑢𝑛𝑡 [$]/(𝐶𝑢𝑟𝑟𝑒𝑛𝑡 𝑌𝑒𝑎𝑟 𝑀𝑢𝑛𝑖𝑐𝑖𝑝𝑎𝑙 𝑇𝑎𝑥 𝑅𝑎𝑡𝑒 [%]  </a:t>
              </a:r>
              <a:r>
                <a:rPr lang="en-US" sz="1100" b="0" i="0">
                  <a:latin typeface="Cambria Math" panose="02040503050406030204" pitchFamily="18" charset="0"/>
                  <a:ea typeface="Cambria Math" panose="02040503050406030204" pitchFamily="18" charset="0"/>
                </a:rPr>
                <a:t>÷1000)))/(𝐸𝑥𝑒𝑚𝑝𝑡𝑖𝑜𝑛 𝑇𝑒𝑟𝑚 [𝑦𝑒𝑎𝑟𝑠] )</a:t>
              </a:r>
              <a:endParaRPr lang="en-CA" sz="1100"/>
            </a:p>
          </xdr:txBody>
        </xdr:sp>
      </mc:Fallback>
    </mc:AlternateContent>
    <xdr:clientData/>
  </xdr:oneCellAnchor>
  <xdr:twoCellAnchor editAs="oneCell">
    <xdr:from>
      <xdr:col>0</xdr:col>
      <xdr:colOff>7239000</xdr:colOff>
      <xdr:row>0</xdr:row>
      <xdr:rowOff>85725</xdr:rowOff>
    </xdr:from>
    <xdr:to>
      <xdr:col>0</xdr:col>
      <xdr:colOff>8543925</xdr:colOff>
      <xdr:row>0</xdr:row>
      <xdr:rowOff>994647</xdr:rowOff>
    </xdr:to>
    <xdr:pic>
      <xdr:nvPicPr>
        <xdr:cNvPr id="6" name="Picture 5" descr="Saanich Logo | District of Saanich">
          <a:extLst>
            <a:ext uri="{FF2B5EF4-FFF2-40B4-BE49-F238E27FC236}">
              <a16:creationId xmlns:a16="http://schemas.microsoft.com/office/drawing/2014/main" id="{76BC6045-51B3-42E5-AFA3-F545181141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39000" y="85725"/>
          <a:ext cx="1304925" cy="9089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323850</xdr:colOff>
      <xdr:row>0</xdr:row>
      <xdr:rowOff>66675</xdr:rowOff>
    </xdr:from>
    <xdr:to>
      <xdr:col>1</xdr:col>
      <xdr:colOff>1628775</xdr:colOff>
      <xdr:row>0</xdr:row>
      <xdr:rowOff>981947</xdr:rowOff>
    </xdr:to>
    <xdr:pic>
      <xdr:nvPicPr>
        <xdr:cNvPr id="2" name="Picture 1" descr="Saanich Logo | District of Saanich">
          <a:extLst>
            <a:ext uri="{FF2B5EF4-FFF2-40B4-BE49-F238E27FC236}">
              <a16:creationId xmlns:a16="http://schemas.microsoft.com/office/drawing/2014/main" id="{AEFCB469-4C8C-4C3F-BA0D-B867EE0648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33975" y="66675"/>
          <a:ext cx="1304925" cy="9089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285750</xdr:colOff>
      <xdr:row>0</xdr:row>
      <xdr:rowOff>85725</xdr:rowOff>
    </xdr:from>
    <xdr:to>
      <xdr:col>1</xdr:col>
      <xdr:colOff>1590675</xdr:colOff>
      <xdr:row>0</xdr:row>
      <xdr:rowOff>1000997</xdr:rowOff>
    </xdr:to>
    <xdr:pic>
      <xdr:nvPicPr>
        <xdr:cNvPr id="2" name="Picture 1" descr="Saanich Logo | District of Saanich">
          <a:extLst>
            <a:ext uri="{FF2B5EF4-FFF2-40B4-BE49-F238E27FC236}">
              <a16:creationId xmlns:a16="http://schemas.microsoft.com/office/drawing/2014/main" id="{689ECFDA-9C6B-48E9-B2BE-D6A8793A4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95875" y="85725"/>
          <a:ext cx="1304925" cy="9089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aanich-1">
  <a:themeElements>
    <a:clrScheme name="Saanich-1-Word">
      <a:dk1>
        <a:sysClr val="windowText" lastClr="000000"/>
      </a:dk1>
      <a:lt1>
        <a:srgbClr val="FFFFFF"/>
      </a:lt1>
      <a:dk2>
        <a:srgbClr val="003660"/>
      </a:dk2>
      <a:lt2>
        <a:srgbClr val="1FC0DA"/>
      </a:lt2>
      <a:accent1>
        <a:srgbClr val="00572D"/>
      </a:accent1>
      <a:accent2>
        <a:srgbClr val="91C84B"/>
      </a:accent2>
      <a:accent3>
        <a:srgbClr val="FFE600"/>
      </a:accent3>
      <a:accent4>
        <a:srgbClr val="00B5AF"/>
      </a:accent4>
      <a:accent5>
        <a:srgbClr val="003660"/>
      </a:accent5>
      <a:accent6>
        <a:srgbClr val="4C0044"/>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Theme2" id="{630241DB-59D9-48FD-B5CD-4E996870C74D}" vid="{0122A41B-ED41-4362-8885-EDF736AD5F6B}"/>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68F32-A6A4-4ACB-85D1-CC8E2271232E}">
  <dimension ref="A1:CR431"/>
  <sheetViews>
    <sheetView topLeftCell="A28" workbookViewId="0">
      <selection activeCell="D23" sqref="D23"/>
    </sheetView>
  </sheetViews>
  <sheetFormatPr defaultRowHeight="14.25" x14ac:dyDescent="0.2"/>
  <cols>
    <col min="1" max="1" width="116.875" customWidth="1"/>
    <col min="2" max="96" width="9" style="20"/>
  </cols>
  <sheetData>
    <row r="1" spans="1:1" s="20" customFormat="1" ht="86.25" customHeight="1" x14ac:dyDescent="0.2">
      <c r="A1" s="19" t="s">
        <v>54</v>
      </c>
    </row>
    <row r="2" spans="1:1" s="20" customFormat="1" ht="44.25" x14ac:dyDescent="0.2">
      <c r="A2" s="39" t="s">
        <v>58</v>
      </c>
    </row>
    <row r="3" spans="1:1" s="20" customFormat="1" ht="15" thickBot="1" x14ac:dyDescent="0.25"/>
    <row r="4" spans="1:1" ht="15.75" x14ac:dyDescent="0.2">
      <c r="A4" s="31" t="s">
        <v>52</v>
      </c>
    </row>
    <row r="5" spans="1:1" ht="42.75" x14ac:dyDescent="0.2">
      <c r="A5" s="13" t="s">
        <v>91</v>
      </c>
    </row>
    <row r="6" spans="1:1" ht="15.75" x14ac:dyDescent="0.2">
      <c r="A6" s="32" t="s">
        <v>36</v>
      </c>
    </row>
    <row r="7" spans="1:1" ht="29.25" thickBot="1" x14ac:dyDescent="0.25">
      <c r="A7" s="14" t="s">
        <v>37</v>
      </c>
    </row>
    <row r="8" spans="1:1" ht="15.75" x14ac:dyDescent="0.25">
      <c r="A8" s="33" t="s">
        <v>38</v>
      </c>
    </row>
    <row r="9" spans="1:1" ht="28.5" x14ac:dyDescent="0.2">
      <c r="A9" s="15" t="s">
        <v>70</v>
      </c>
    </row>
    <row r="10" spans="1:1" ht="15.75" x14ac:dyDescent="0.25">
      <c r="A10" s="34" t="s">
        <v>39</v>
      </c>
    </row>
    <row r="11" spans="1:1" ht="28.5" x14ac:dyDescent="0.2">
      <c r="A11" s="15" t="s">
        <v>55</v>
      </c>
    </row>
    <row r="12" spans="1:1" ht="28.5" x14ac:dyDescent="0.2">
      <c r="A12" s="15" t="s">
        <v>40</v>
      </c>
    </row>
    <row r="13" spans="1:1" ht="71.25" x14ac:dyDescent="0.2">
      <c r="A13" s="15" t="s">
        <v>71</v>
      </c>
    </row>
    <row r="14" spans="1:1" ht="15.75" x14ac:dyDescent="0.25">
      <c r="A14" s="35" t="s">
        <v>41</v>
      </c>
    </row>
    <row r="15" spans="1:1" ht="28.5" x14ac:dyDescent="0.2">
      <c r="A15" s="15" t="s">
        <v>42</v>
      </c>
    </row>
    <row r="16" spans="1:1" ht="22.5" customHeight="1" x14ac:dyDescent="0.2">
      <c r="A16" s="15"/>
    </row>
    <row r="17" spans="1:1" ht="15" x14ac:dyDescent="0.25">
      <c r="A17" s="30" t="s">
        <v>56</v>
      </c>
    </row>
    <row r="18" spans="1:1" x14ac:dyDescent="0.2">
      <c r="A18" s="8" t="s">
        <v>31</v>
      </c>
    </row>
    <row r="19" spans="1:1" ht="15" x14ac:dyDescent="0.25">
      <c r="A19" s="30" t="s">
        <v>57</v>
      </c>
    </row>
    <row r="20" spans="1:1" x14ac:dyDescent="0.2">
      <c r="A20" s="8" t="s">
        <v>30</v>
      </c>
    </row>
    <row r="21" spans="1:1" ht="15.75" x14ac:dyDescent="0.25">
      <c r="A21" s="35" t="s">
        <v>43</v>
      </c>
    </row>
    <row r="22" spans="1:1" ht="28.5" x14ac:dyDescent="0.2">
      <c r="A22" s="15" t="s">
        <v>45</v>
      </c>
    </row>
    <row r="23" spans="1:1" ht="24" customHeight="1" x14ac:dyDescent="0.2">
      <c r="A23" s="8"/>
    </row>
    <row r="24" spans="1:1" ht="28.5" x14ac:dyDescent="0.2">
      <c r="A24" s="15" t="s">
        <v>96</v>
      </c>
    </row>
    <row r="25" spans="1:1" ht="15.75" x14ac:dyDescent="0.25">
      <c r="A25" s="35" t="s">
        <v>44</v>
      </c>
    </row>
    <row r="26" spans="1:1" ht="28.5" x14ac:dyDescent="0.2">
      <c r="A26" s="15" t="s">
        <v>66</v>
      </c>
    </row>
    <row r="27" spans="1:1" ht="50.25" customHeight="1" x14ac:dyDescent="0.2">
      <c r="A27" s="8"/>
    </row>
    <row r="28" spans="1:1" ht="15.75" x14ac:dyDescent="0.25">
      <c r="A28" s="34" t="s">
        <v>46</v>
      </c>
    </row>
    <row r="29" spans="1:1" ht="28.5" x14ac:dyDescent="0.2">
      <c r="A29" s="16" t="s">
        <v>92</v>
      </c>
    </row>
    <row r="30" spans="1:1" ht="15" x14ac:dyDescent="0.25">
      <c r="A30" s="29" t="s">
        <v>47</v>
      </c>
    </row>
    <row r="31" spans="1:1" ht="28.5" x14ac:dyDescent="0.2">
      <c r="A31" s="15" t="s">
        <v>60</v>
      </c>
    </row>
    <row r="32" spans="1:1" ht="45" customHeight="1" x14ac:dyDescent="0.2">
      <c r="A32" s="8"/>
    </row>
    <row r="33" spans="1:2" ht="15" x14ac:dyDescent="0.25">
      <c r="A33" s="28" t="s">
        <v>49</v>
      </c>
    </row>
    <row r="34" spans="1:2" ht="28.5" x14ac:dyDescent="0.2">
      <c r="A34" s="15" t="s">
        <v>93</v>
      </c>
      <c r="B34" s="122"/>
    </row>
    <row r="35" spans="1:2" ht="15" x14ac:dyDescent="0.25">
      <c r="A35" s="28" t="s">
        <v>50</v>
      </c>
    </row>
    <row r="36" spans="1:2" ht="105" customHeight="1" thickBot="1" x14ac:dyDescent="0.25">
      <c r="A36" s="17" t="s">
        <v>61</v>
      </c>
    </row>
    <row r="37" spans="1:2" x14ac:dyDescent="0.2">
      <c r="A37" s="20"/>
    </row>
    <row r="38" spans="1:2" ht="15" x14ac:dyDescent="0.25">
      <c r="A38" s="21" t="s">
        <v>16</v>
      </c>
    </row>
    <row r="39" spans="1:2" ht="28.5" x14ac:dyDescent="0.2">
      <c r="A39" s="23" t="s">
        <v>27</v>
      </c>
    </row>
    <row r="40" spans="1:2" x14ac:dyDescent="0.2">
      <c r="A40" s="23" t="s">
        <v>51</v>
      </c>
    </row>
    <row r="41" spans="1:2" x14ac:dyDescent="0.2">
      <c r="A41" s="20"/>
    </row>
    <row r="42" spans="1:2" x14ac:dyDescent="0.2">
      <c r="A42" s="20"/>
    </row>
    <row r="43" spans="1:2" x14ac:dyDescent="0.2">
      <c r="A43" s="22"/>
    </row>
    <row r="44" spans="1:2" x14ac:dyDescent="0.2">
      <c r="A44" s="20"/>
    </row>
    <row r="45" spans="1:2" x14ac:dyDescent="0.2">
      <c r="A45" s="20"/>
    </row>
    <row r="46" spans="1:2" x14ac:dyDescent="0.2">
      <c r="A46" s="20"/>
    </row>
    <row r="47" spans="1:2" x14ac:dyDescent="0.2">
      <c r="A47" s="20"/>
    </row>
    <row r="48" spans="1:2" x14ac:dyDescent="0.2">
      <c r="A48" s="20"/>
    </row>
    <row r="49" spans="1:1" x14ac:dyDescent="0.2">
      <c r="A49" s="20"/>
    </row>
    <row r="50" spans="1:1" x14ac:dyDescent="0.2">
      <c r="A50" s="20"/>
    </row>
    <row r="51" spans="1:1" x14ac:dyDescent="0.2">
      <c r="A51" s="20"/>
    </row>
    <row r="52" spans="1:1" x14ac:dyDescent="0.2">
      <c r="A52" s="20"/>
    </row>
    <row r="53" spans="1:1" x14ac:dyDescent="0.2">
      <c r="A53" s="20"/>
    </row>
    <row r="54" spans="1:1" x14ac:dyDescent="0.2">
      <c r="A54" s="20"/>
    </row>
    <row r="55" spans="1:1" x14ac:dyDescent="0.2">
      <c r="A55" s="20"/>
    </row>
    <row r="56" spans="1:1" x14ac:dyDescent="0.2">
      <c r="A56" s="20"/>
    </row>
    <row r="57" spans="1:1" x14ac:dyDescent="0.2">
      <c r="A57" s="20"/>
    </row>
    <row r="58" spans="1:1" x14ac:dyDescent="0.2">
      <c r="A58" s="20"/>
    </row>
    <row r="59" spans="1:1" x14ac:dyDescent="0.2">
      <c r="A59" s="20"/>
    </row>
    <row r="60" spans="1:1" x14ac:dyDescent="0.2">
      <c r="A60" s="20"/>
    </row>
    <row r="61" spans="1:1" x14ac:dyDescent="0.2">
      <c r="A61" s="20"/>
    </row>
    <row r="62" spans="1:1" x14ac:dyDescent="0.2">
      <c r="A62" s="20"/>
    </row>
    <row r="63" spans="1:1" x14ac:dyDescent="0.2">
      <c r="A63" s="20"/>
    </row>
    <row r="64" spans="1:1" x14ac:dyDescent="0.2">
      <c r="A64" s="20"/>
    </row>
    <row r="65" spans="1:1" x14ac:dyDescent="0.2">
      <c r="A65" s="20"/>
    </row>
    <row r="66" spans="1:1" x14ac:dyDescent="0.2">
      <c r="A66" s="20"/>
    </row>
    <row r="67" spans="1:1" x14ac:dyDescent="0.2">
      <c r="A67" s="20"/>
    </row>
    <row r="68" spans="1:1" x14ac:dyDescent="0.2">
      <c r="A68" s="20"/>
    </row>
    <row r="69" spans="1:1" x14ac:dyDescent="0.2">
      <c r="A69" s="20"/>
    </row>
    <row r="70" spans="1:1" x14ac:dyDescent="0.2">
      <c r="A70" s="20"/>
    </row>
    <row r="71" spans="1:1" x14ac:dyDescent="0.2">
      <c r="A71" s="20"/>
    </row>
    <row r="72" spans="1:1" x14ac:dyDescent="0.2">
      <c r="A72" s="20"/>
    </row>
    <row r="73" spans="1:1" x14ac:dyDescent="0.2">
      <c r="A73" s="20"/>
    </row>
    <row r="74" spans="1:1" x14ac:dyDescent="0.2">
      <c r="A74" s="20"/>
    </row>
    <row r="75" spans="1:1" x14ac:dyDescent="0.2">
      <c r="A75" s="20"/>
    </row>
    <row r="76" spans="1:1" x14ac:dyDescent="0.2">
      <c r="A76" s="20"/>
    </row>
    <row r="77" spans="1:1" x14ac:dyDescent="0.2">
      <c r="A77" s="20"/>
    </row>
    <row r="78" spans="1:1" x14ac:dyDescent="0.2">
      <c r="A78" s="20"/>
    </row>
    <row r="79" spans="1:1" x14ac:dyDescent="0.2">
      <c r="A79" s="20"/>
    </row>
    <row r="80" spans="1:1" x14ac:dyDescent="0.2">
      <c r="A80" s="20"/>
    </row>
    <row r="81" spans="1:1" x14ac:dyDescent="0.2">
      <c r="A81" s="20"/>
    </row>
    <row r="82" spans="1:1" x14ac:dyDescent="0.2">
      <c r="A82" s="20"/>
    </row>
    <row r="83" spans="1:1" x14ac:dyDescent="0.2">
      <c r="A83" s="20"/>
    </row>
    <row r="84" spans="1:1" x14ac:dyDescent="0.2">
      <c r="A84" s="20"/>
    </row>
    <row r="85" spans="1:1" x14ac:dyDescent="0.2">
      <c r="A85" s="20"/>
    </row>
    <row r="86" spans="1:1" x14ac:dyDescent="0.2">
      <c r="A86" s="20"/>
    </row>
    <row r="87" spans="1:1" x14ac:dyDescent="0.2">
      <c r="A87" s="20"/>
    </row>
    <row r="88" spans="1:1" x14ac:dyDescent="0.2">
      <c r="A88" s="20"/>
    </row>
    <row r="89" spans="1:1" x14ac:dyDescent="0.2">
      <c r="A89" s="20"/>
    </row>
    <row r="90" spans="1:1" x14ac:dyDescent="0.2">
      <c r="A90" s="20"/>
    </row>
    <row r="91" spans="1:1" x14ac:dyDescent="0.2">
      <c r="A91" s="20"/>
    </row>
    <row r="92" spans="1:1" x14ac:dyDescent="0.2">
      <c r="A92" s="20"/>
    </row>
    <row r="93" spans="1:1" x14ac:dyDescent="0.2">
      <c r="A93" s="20"/>
    </row>
    <row r="94" spans="1:1" x14ac:dyDescent="0.2">
      <c r="A94" s="20"/>
    </row>
    <row r="95" spans="1:1" x14ac:dyDescent="0.2">
      <c r="A95" s="20"/>
    </row>
    <row r="96" spans="1:1" x14ac:dyDescent="0.2">
      <c r="A96" s="20"/>
    </row>
    <row r="97" spans="1:1" x14ac:dyDescent="0.2">
      <c r="A97" s="20"/>
    </row>
    <row r="98" spans="1:1" x14ac:dyDescent="0.2">
      <c r="A98" s="20"/>
    </row>
    <row r="99" spans="1:1" x14ac:dyDescent="0.2">
      <c r="A99" s="20"/>
    </row>
    <row r="100" spans="1:1" x14ac:dyDescent="0.2">
      <c r="A100" s="20"/>
    </row>
    <row r="101" spans="1:1" x14ac:dyDescent="0.2">
      <c r="A101" s="20"/>
    </row>
    <row r="102" spans="1:1" x14ac:dyDescent="0.2">
      <c r="A102" s="20"/>
    </row>
    <row r="103" spans="1:1" x14ac:dyDescent="0.2">
      <c r="A103" s="20"/>
    </row>
    <row r="104" spans="1:1" x14ac:dyDescent="0.2">
      <c r="A104" s="20"/>
    </row>
    <row r="105" spans="1:1" x14ac:dyDescent="0.2">
      <c r="A105" s="20"/>
    </row>
    <row r="106" spans="1:1" x14ac:dyDescent="0.2">
      <c r="A106" s="20"/>
    </row>
    <row r="107" spans="1:1" x14ac:dyDescent="0.2">
      <c r="A107" s="20"/>
    </row>
    <row r="108" spans="1:1" x14ac:dyDescent="0.2">
      <c r="A108" s="20"/>
    </row>
    <row r="109" spans="1:1" x14ac:dyDescent="0.2">
      <c r="A109" s="20"/>
    </row>
    <row r="110" spans="1:1" x14ac:dyDescent="0.2">
      <c r="A110" s="20"/>
    </row>
    <row r="111" spans="1:1" x14ac:dyDescent="0.2">
      <c r="A111" s="20"/>
    </row>
    <row r="112" spans="1:1" x14ac:dyDescent="0.2">
      <c r="A112" s="20"/>
    </row>
    <row r="113" spans="1:1" x14ac:dyDescent="0.2">
      <c r="A113" s="20"/>
    </row>
    <row r="114" spans="1:1" x14ac:dyDescent="0.2">
      <c r="A114" s="20"/>
    </row>
    <row r="115" spans="1:1" x14ac:dyDescent="0.2">
      <c r="A115" s="20"/>
    </row>
    <row r="116" spans="1:1" x14ac:dyDescent="0.2">
      <c r="A116" s="20"/>
    </row>
    <row r="117" spans="1:1" x14ac:dyDescent="0.2">
      <c r="A117" s="20"/>
    </row>
    <row r="118" spans="1:1" x14ac:dyDescent="0.2">
      <c r="A118" s="20"/>
    </row>
    <row r="119" spans="1:1" x14ac:dyDescent="0.2">
      <c r="A119" s="20"/>
    </row>
    <row r="120" spans="1:1" x14ac:dyDescent="0.2">
      <c r="A120" s="20"/>
    </row>
    <row r="121" spans="1:1" x14ac:dyDescent="0.2">
      <c r="A121" s="20"/>
    </row>
    <row r="122" spans="1:1" x14ac:dyDescent="0.2">
      <c r="A122" s="20"/>
    </row>
    <row r="123" spans="1:1" x14ac:dyDescent="0.2">
      <c r="A123" s="20"/>
    </row>
    <row r="124" spans="1:1" x14ac:dyDescent="0.2">
      <c r="A124" s="20"/>
    </row>
    <row r="125" spans="1:1" x14ac:dyDescent="0.2">
      <c r="A125" s="20"/>
    </row>
    <row r="126" spans="1:1" x14ac:dyDescent="0.2">
      <c r="A126" s="20"/>
    </row>
    <row r="127" spans="1:1" x14ac:dyDescent="0.2">
      <c r="A127" s="20"/>
    </row>
    <row r="128" spans="1:1" x14ac:dyDescent="0.2">
      <c r="A128" s="20"/>
    </row>
    <row r="129" spans="1:1" x14ac:dyDescent="0.2">
      <c r="A129" s="20"/>
    </row>
    <row r="130" spans="1:1" x14ac:dyDescent="0.2">
      <c r="A130" s="20"/>
    </row>
    <row r="131" spans="1:1" x14ac:dyDescent="0.2">
      <c r="A131" s="20"/>
    </row>
    <row r="132" spans="1:1" x14ac:dyDescent="0.2">
      <c r="A132" s="20"/>
    </row>
    <row r="133" spans="1:1" x14ac:dyDescent="0.2">
      <c r="A133" s="20"/>
    </row>
    <row r="134" spans="1:1" x14ac:dyDescent="0.2">
      <c r="A134" s="20"/>
    </row>
    <row r="135" spans="1:1" x14ac:dyDescent="0.2">
      <c r="A135" s="20"/>
    </row>
    <row r="136" spans="1:1" x14ac:dyDescent="0.2">
      <c r="A136" s="20"/>
    </row>
    <row r="137" spans="1:1" x14ac:dyDescent="0.2">
      <c r="A137" s="20"/>
    </row>
    <row r="138" spans="1:1" x14ac:dyDescent="0.2">
      <c r="A138" s="20"/>
    </row>
    <row r="139" spans="1:1" x14ac:dyDescent="0.2">
      <c r="A139" s="20"/>
    </row>
    <row r="140" spans="1:1" x14ac:dyDescent="0.2">
      <c r="A140" s="20"/>
    </row>
    <row r="141" spans="1:1" x14ac:dyDescent="0.2">
      <c r="A141" s="20"/>
    </row>
    <row r="142" spans="1:1" x14ac:dyDescent="0.2">
      <c r="A142" s="20"/>
    </row>
    <row r="143" spans="1:1" x14ac:dyDescent="0.2">
      <c r="A143" s="20"/>
    </row>
    <row r="144" spans="1:1" x14ac:dyDescent="0.2">
      <c r="A144" s="20"/>
    </row>
    <row r="145" spans="1:1" x14ac:dyDescent="0.2">
      <c r="A145" s="20"/>
    </row>
    <row r="146" spans="1:1" x14ac:dyDescent="0.2">
      <c r="A146" s="20"/>
    </row>
    <row r="147" spans="1:1" x14ac:dyDescent="0.2">
      <c r="A147" s="20"/>
    </row>
    <row r="148" spans="1:1" x14ac:dyDescent="0.2">
      <c r="A148" s="20"/>
    </row>
    <row r="149" spans="1:1" x14ac:dyDescent="0.2">
      <c r="A149" s="20"/>
    </row>
    <row r="150" spans="1:1" x14ac:dyDescent="0.2">
      <c r="A150" s="20"/>
    </row>
    <row r="151" spans="1:1" x14ac:dyDescent="0.2">
      <c r="A151" s="20"/>
    </row>
    <row r="152" spans="1:1" x14ac:dyDescent="0.2">
      <c r="A152" s="20"/>
    </row>
    <row r="153" spans="1:1" x14ac:dyDescent="0.2">
      <c r="A153" s="20"/>
    </row>
    <row r="154" spans="1:1" x14ac:dyDescent="0.2">
      <c r="A154" s="20"/>
    </row>
    <row r="155" spans="1:1" x14ac:dyDescent="0.2">
      <c r="A155" s="20"/>
    </row>
    <row r="156" spans="1:1" x14ac:dyDescent="0.2">
      <c r="A156" s="20"/>
    </row>
    <row r="157" spans="1:1" x14ac:dyDescent="0.2">
      <c r="A157" s="20"/>
    </row>
    <row r="158" spans="1:1" x14ac:dyDescent="0.2">
      <c r="A158" s="20"/>
    </row>
    <row r="159" spans="1:1" x14ac:dyDescent="0.2">
      <c r="A159" s="20"/>
    </row>
    <row r="160" spans="1:1" x14ac:dyDescent="0.2">
      <c r="A160" s="20"/>
    </row>
    <row r="161" spans="1:1" x14ac:dyDescent="0.2">
      <c r="A161" s="20"/>
    </row>
    <row r="162" spans="1:1" x14ac:dyDescent="0.2">
      <c r="A162" s="20"/>
    </row>
    <row r="163" spans="1:1" x14ac:dyDescent="0.2">
      <c r="A163" s="20"/>
    </row>
    <row r="164" spans="1:1" x14ac:dyDescent="0.2">
      <c r="A164" s="20"/>
    </row>
    <row r="165" spans="1:1" x14ac:dyDescent="0.2">
      <c r="A165" s="20"/>
    </row>
    <row r="166" spans="1:1" x14ac:dyDescent="0.2">
      <c r="A166" s="20"/>
    </row>
    <row r="167" spans="1:1" x14ac:dyDescent="0.2">
      <c r="A167" s="20"/>
    </row>
    <row r="168" spans="1:1" x14ac:dyDescent="0.2">
      <c r="A168" s="20"/>
    </row>
    <row r="169" spans="1:1" x14ac:dyDescent="0.2">
      <c r="A169" s="20"/>
    </row>
    <row r="170" spans="1:1" x14ac:dyDescent="0.2">
      <c r="A170" s="20"/>
    </row>
    <row r="171" spans="1:1" x14ac:dyDescent="0.2">
      <c r="A171" s="20"/>
    </row>
    <row r="172" spans="1:1" x14ac:dyDescent="0.2">
      <c r="A172" s="20"/>
    </row>
    <row r="173" spans="1:1" x14ac:dyDescent="0.2">
      <c r="A173" s="20"/>
    </row>
    <row r="174" spans="1:1" x14ac:dyDescent="0.2">
      <c r="A174" s="20"/>
    </row>
    <row r="175" spans="1:1" x14ac:dyDescent="0.2">
      <c r="A175" s="20"/>
    </row>
    <row r="176" spans="1:1" x14ac:dyDescent="0.2">
      <c r="A176" s="20"/>
    </row>
    <row r="177" spans="1:1" x14ac:dyDescent="0.2">
      <c r="A177" s="20"/>
    </row>
    <row r="178" spans="1:1" x14ac:dyDescent="0.2">
      <c r="A178" s="20"/>
    </row>
    <row r="179" spans="1:1" x14ac:dyDescent="0.2">
      <c r="A179" s="20"/>
    </row>
    <row r="180" spans="1:1" x14ac:dyDescent="0.2">
      <c r="A180" s="20"/>
    </row>
    <row r="181" spans="1:1" x14ac:dyDescent="0.2">
      <c r="A181" s="20"/>
    </row>
    <row r="182" spans="1:1" x14ac:dyDescent="0.2">
      <c r="A182" s="20"/>
    </row>
    <row r="183" spans="1:1" x14ac:dyDescent="0.2">
      <c r="A183" s="20"/>
    </row>
    <row r="184" spans="1:1" x14ac:dyDescent="0.2">
      <c r="A184" s="20"/>
    </row>
    <row r="185" spans="1:1" x14ac:dyDescent="0.2">
      <c r="A185" s="20"/>
    </row>
    <row r="186" spans="1:1" x14ac:dyDescent="0.2">
      <c r="A186" s="20"/>
    </row>
    <row r="187" spans="1:1" x14ac:dyDescent="0.2">
      <c r="A187" s="20"/>
    </row>
    <row r="188" spans="1:1" x14ac:dyDescent="0.2">
      <c r="A188" s="20"/>
    </row>
    <row r="189" spans="1:1" x14ac:dyDescent="0.2">
      <c r="A189" s="20"/>
    </row>
    <row r="190" spans="1:1" x14ac:dyDescent="0.2">
      <c r="A190" s="20"/>
    </row>
    <row r="191" spans="1:1" x14ac:dyDescent="0.2">
      <c r="A191" s="20"/>
    </row>
    <row r="192" spans="1:1" x14ac:dyDescent="0.2">
      <c r="A192" s="20"/>
    </row>
    <row r="193" spans="1:1" x14ac:dyDescent="0.2">
      <c r="A193" s="20"/>
    </row>
    <row r="194" spans="1:1" x14ac:dyDescent="0.2">
      <c r="A194" s="20"/>
    </row>
    <row r="195" spans="1:1" x14ac:dyDescent="0.2">
      <c r="A195" s="20"/>
    </row>
    <row r="196" spans="1:1" x14ac:dyDescent="0.2">
      <c r="A196" s="20"/>
    </row>
    <row r="197" spans="1:1" x14ac:dyDescent="0.2">
      <c r="A197" s="20"/>
    </row>
    <row r="198" spans="1:1" x14ac:dyDescent="0.2">
      <c r="A198" s="20"/>
    </row>
    <row r="199" spans="1:1" x14ac:dyDescent="0.2">
      <c r="A199" s="20"/>
    </row>
    <row r="200" spans="1:1" x14ac:dyDescent="0.2">
      <c r="A200" s="20"/>
    </row>
    <row r="201" spans="1:1" x14ac:dyDescent="0.2">
      <c r="A201" s="20"/>
    </row>
    <row r="202" spans="1:1" x14ac:dyDescent="0.2">
      <c r="A202" s="20"/>
    </row>
    <row r="203" spans="1:1" x14ac:dyDescent="0.2">
      <c r="A203" s="20"/>
    </row>
    <row r="204" spans="1:1" x14ac:dyDescent="0.2">
      <c r="A204" s="20"/>
    </row>
    <row r="205" spans="1:1" x14ac:dyDescent="0.2">
      <c r="A205" s="20"/>
    </row>
    <row r="206" spans="1:1" x14ac:dyDescent="0.2">
      <c r="A206" s="20"/>
    </row>
    <row r="207" spans="1:1" x14ac:dyDescent="0.2">
      <c r="A207" s="20"/>
    </row>
    <row r="208" spans="1:1" x14ac:dyDescent="0.2">
      <c r="A208" s="20"/>
    </row>
    <row r="209" spans="1:1" x14ac:dyDescent="0.2">
      <c r="A209" s="20"/>
    </row>
    <row r="210" spans="1:1" x14ac:dyDescent="0.2">
      <c r="A210" s="20"/>
    </row>
    <row r="211" spans="1:1" x14ac:dyDescent="0.2">
      <c r="A211" s="20"/>
    </row>
    <row r="212" spans="1:1" x14ac:dyDescent="0.2">
      <c r="A212" s="20"/>
    </row>
    <row r="213" spans="1:1" x14ac:dyDescent="0.2">
      <c r="A213" s="20"/>
    </row>
    <row r="214" spans="1:1" x14ac:dyDescent="0.2">
      <c r="A214" s="20"/>
    </row>
    <row r="215" spans="1:1" x14ac:dyDescent="0.2">
      <c r="A215" s="20"/>
    </row>
    <row r="216" spans="1:1" x14ac:dyDescent="0.2">
      <c r="A216" s="20"/>
    </row>
    <row r="217" spans="1:1" x14ac:dyDescent="0.2">
      <c r="A217" s="20"/>
    </row>
    <row r="218" spans="1:1" x14ac:dyDescent="0.2">
      <c r="A218" s="20"/>
    </row>
    <row r="219" spans="1:1" x14ac:dyDescent="0.2">
      <c r="A219" s="20"/>
    </row>
    <row r="220" spans="1:1" x14ac:dyDescent="0.2">
      <c r="A220" s="20"/>
    </row>
    <row r="221" spans="1:1" x14ac:dyDescent="0.2">
      <c r="A221" s="20"/>
    </row>
    <row r="222" spans="1:1" x14ac:dyDescent="0.2">
      <c r="A222" s="20"/>
    </row>
    <row r="223" spans="1:1" x14ac:dyDescent="0.2">
      <c r="A223" s="20"/>
    </row>
    <row r="224" spans="1:1" x14ac:dyDescent="0.2">
      <c r="A224" s="20"/>
    </row>
    <row r="225" spans="1:1" x14ac:dyDescent="0.2">
      <c r="A225" s="20"/>
    </row>
    <row r="226" spans="1:1" x14ac:dyDescent="0.2">
      <c r="A226" s="20"/>
    </row>
    <row r="227" spans="1:1" x14ac:dyDescent="0.2">
      <c r="A227" s="20"/>
    </row>
    <row r="228" spans="1:1" x14ac:dyDescent="0.2">
      <c r="A228" s="20"/>
    </row>
    <row r="229" spans="1:1" x14ac:dyDescent="0.2">
      <c r="A229" s="20"/>
    </row>
    <row r="230" spans="1:1" x14ac:dyDescent="0.2">
      <c r="A230" s="20"/>
    </row>
    <row r="231" spans="1:1" x14ac:dyDescent="0.2">
      <c r="A231" s="20"/>
    </row>
    <row r="232" spans="1:1" x14ac:dyDescent="0.2">
      <c r="A232" s="20"/>
    </row>
    <row r="233" spans="1:1" x14ac:dyDescent="0.2">
      <c r="A233" s="20"/>
    </row>
    <row r="234" spans="1:1" x14ac:dyDescent="0.2">
      <c r="A234" s="20"/>
    </row>
    <row r="235" spans="1:1" x14ac:dyDescent="0.2">
      <c r="A235" s="20"/>
    </row>
    <row r="236" spans="1:1" x14ac:dyDescent="0.2">
      <c r="A236" s="20"/>
    </row>
    <row r="237" spans="1:1" x14ac:dyDescent="0.2">
      <c r="A237" s="20"/>
    </row>
    <row r="238" spans="1:1" x14ac:dyDescent="0.2">
      <c r="A238" s="20"/>
    </row>
    <row r="239" spans="1:1" x14ac:dyDescent="0.2">
      <c r="A239" s="20"/>
    </row>
    <row r="240" spans="1:1" x14ac:dyDescent="0.2">
      <c r="A240" s="20"/>
    </row>
    <row r="241" spans="1:1" x14ac:dyDescent="0.2">
      <c r="A241" s="20"/>
    </row>
    <row r="242" spans="1:1" x14ac:dyDescent="0.2">
      <c r="A242" s="20"/>
    </row>
    <row r="243" spans="1:1" x14ac:dyDescent="0.2">
      <c r="A243" s="20"/>
    </row>
    <row r="244" spans="1:1" x14ac:dyDescent="0.2">
      <c r="A244" s="20"/>
    </row>
    <row r="245" spans="1:1" x14ac:dyDescent="0.2">
      <c r="A245" s="20"/>
    </row>
    <row r="246" spans="1:1" x14ac:dyDescent="0.2">
      <c r="A246" s="20"/>
    </row>
    <row r="247" spans="1:1" x14ac:dyDescent="0.2">
      <c r="A247" s="20"/>
    </row>
    <row r="248" spans="1:1" x14ac:dyDescent="0.2">
      <c r="A248" s="20"/>
    </row>
    <row r="249" spans="1:1" x14ac:dyDescent="0.2">
      <c r="A249" s="20"/>
    </row>
    <row r="250" spans="1:1" x14ac:dyDescent="0.2">
      <c r="A250" s="20"/>
    </row>
    <row r="251" spans="1:1" x14ac:dyDescent="0.2">
      <c r="A251" s="20"/>
    </row>
    <row r="252" spans="1:1" x14ac:dyDescent="0.2">
      <c r="A252" s="20"/>
    </row>
    <row r="253" spans="1:1" x14ac:dyDescent="0.2">
      <c r="A253" s="20"/>
    </row>
    <row r="254" spans="1:1" x14ac:dyDescent="0.2">
      <c r="A254" s="20"/>
    </row>
    <row r="255" spans="1:1" x14ac:dyDescent="0.2">
      <c r="A255" s="20"/>
    </row>
    <row r="256" spans="1:1" x14ac:dyDescent="0.2">
      <c r="A256" s="20"/>
    </row>
    <row r="257" spans="1:1" x14ac:dyDescent="0.2">
      <c r="A257" s="20"/>
    </row>
    <row r="258" spans="1:1" x14ac:dyDescent="0.2">
      <c r="A258" s="20"/>
    </row>
    <row r="259" spans="1:1" x14ac:dyDescent="0.2">
      <c r="A259" s="20"/>
    </row>
    <row r="260" spans="1:1" x14ac:dyDescent="0.2">
      <c r="A260" s="20"/>
    </row>
    <row r="261" spans="1:1" x14ac:dyDescent="0.2">
      <c r="A261" s="20"/>
    </row>
    <row r="262" spans="1:1" x14ac:dyDescent="0.2">
      <c r="A262" s="20"/>
    </row>
    <row r="263" spans="1:1" x14ac:dyDescent="0.2">
      <c r="A263" s="20"/>
    </row>
    <row r="264" spans="1:1" x14ac:dyDescent="0.2">
      <c r="A264" s="20"/>
    </row>
    <row r="265" spans="1:1" x14ac:dyDescent="0.2">
      <c r="A265" s="20"/>
    </row>
    <row r="266" spans="1:1" x14ac:dyDescent="0.2">
      <c r="A266" s="20"/>
    </row>
    <row r="267" spans="1:1" x14ac:dyDescent="0.2">
      <c r="A267" s="20"/>
    </row>
    <row r="268" spans="1:1" x14ac:dyDescent="0.2">
      <c r="A268" s="20"/>
    </row>
    <row r="269" spans="1:1" x14ac:dyDescent="0.2">
      <c r="A269" s="20"/>
    </row>
    <row r="270" spans="1:1" x14ac:dyDescent="0.2">
      <c r="A270" s="20"/>
    </row>
    <row r="271" spans="1:1" x14ac:dyDescent="0.2">
      <c r="A271" s="20"/>
    </row>
    <row r="272" spans="1:1" x14ac:dyDescent="0.2">
      <c r="A272" s="20"/>
    </row>
    <row r="273" spans="1:1" x14ac:dyDescent="0.2">
      <c r="A273" s="20"/>
    </row>
    <row r="274" spans="1:1" x14ac:dyDescent="0.2">
      <c r="A274" s="20"/>
    </row>
    <row r="275" spans="1:1" x14ac:dyDescent="0.2">
      <c r="A275" s="20"/>
    </row>
    <row r="276" spans="1:1" x14ac:dyDescent="0.2">
      <c r="A276" s="20"/>
    </row>
    <row r="277" spans="1:1" x14ac:dyDescent="0.2">
      <c r="A277" s="20"/>
    </row>
    <row r="278" spans="1:1" x14ac:dyDescent="0.2">
      <c r="A278" s="20"/>
    </row>
    <row r="279" spans="1:1" x14ac:dyDescent="0.2">
      <c r="A279" s="20"/>
    </row>
    <row r="280" spans="1:1" x14ac:dyDescent="0.2">
      <c r="A280" s="20"/>
    </row>
    <row r="281" spans="1:1" x14ac:dyDescent="0.2">
      <c r="A281" s="20"/>
    </row>
    <row r="282" spans="1:1" x14ac:dyDescent="0.2">
      <c r="A282" s="20"/>
    </row>
    <row r="283" spans="1:1" x14ac:dyDescent="0.2">
      <c r="A283" s="20"/>
    </row>
    <row r="284" spans="1:1" x14ac:dyDescent="0.2">
      <c r="A284" s="20"/>
    </row>
    <row r="285" spans="1:1" x14ac:dyDescent="0.2">
      <c r="A285" s="20"/>
    </row>
    <row r="286" spans="1:1" x14ac:dyDescent="0.2">
      <c r="A286" s="20"/>
    </row>
    <row r="287" spans="1:1" x14ac:dyDescent="0.2">
      <c r="A287" s="20"/>
    </row>
    <row r="288" spans="1:1" x14ac:dyDescent="0.2">
      <c r="A288" s="20"/>
    </row>
    <row r="289" spans="1:1" x14ac:dyDescent="0.2">
      <c r="A289" s="20"/>
    </row>
    <row r="290" spans="1:1" x14ac:dyDescent="0.2">
      <c r="A290" s="20"/>
    </row>
    <row r="291" spans="1:1" x14ac:dyDescent="0.2">
      <c r="A291" s="20"/>
    </row>
    <row r="292" spans="1:1" x14ac:dyDescent="0.2">
      <c r="A292" s="20"/>
    </row>
    <row r="293" spans="1:1" x14ac:dyDescent="0.2">
      <c r="A293" s="20"/>
    </row>
    <row r="294" spans="1:1" x14ac:dyDescent="0.2">
      <c r="A294" s="20"/>
    </row>
    <row r="295" spans="1:1" x14ac:dyDescent="0.2">
      <c r="A295" s="20"/>
    </row>
    <row r="296" spans="1:1" x14ac:dyDescent="0.2">
      <c r="A296" s="20"/>
    </row>
    <row r="297" spans="1:1" x14ac:dyDescent="0.2">
      <c r="A297" s="20"/>
    </row>
    <row r="298" spans="1:1" x14ac:dyDescent="0.2">
      <c r="A298" s="20"/>
    </row>
    <row r="299" spans="1:1" x14ac:dyDescent="0.2">
      <c r="A299" s="20"/>
    </row>
    <row r="300" spans="1:1" x14ac:dyDescent="0.2">
      <c r="A300" s="20"/>
    </row>
    <row r="301" spans="1:1" x14ac:dyDescent="0.2">
      <c r="A301" s="20"/>
    </row>
    <row r="302" spans="1:1" x14ac:dyDescent="0.2">
      <c r="A302" s="20"/>
    </row>
    <row r="303" spans="1:1" x14ac:dyDescent="0.2">
      <c r="A303" s="20"/>
    </row>
    <row r="304" spans="1:1" x14ac:dyDescent="0.2">
      <c r="A304" s="20"/>
    </row>
    <row r="305" spans="1:1" x14ac:dyDescent="0.2">
      <c r="A305" s="20"/>
    </row>
    <row r="306" spans="1:1" x14ac:dyDescent="0.2">
      <c r="A306" s="20"/>
    </row>
    <row r="307" spans="1:1" x14ac:dyDescent="0.2">
      <c r="A307" s="20"/>
    </row>
    <row r="308" spans="1:1" x14ac:dyDescent="0.2">
      <c r="A308" s="20"/>
    </row>
    <row r="309" spans="1:1" x14ac:dyDescent="0.2">
      <c r="A309" s="20"/>
    </row>
    <row r="310" spans="1:1" x14ac:dyDescent="0.2">
      <c r="A310" s="20"/>
    </row>
    <row r="311" spans="1:1" x14ac:dyDescent="0.2">
      <c r="A311" s="20"/>
    </row>
    <row r="312" spans="1:1" x14ac:dyDescent="0.2">
      <c r="A312" s="20"/>
    </row>
    <row r="313" spans="1:1" x14ac:dyDescent="0.2">
      <c r="A313" s="20"/>
    </row>
    <row r="314" spans="1:1" x14ac:dyDescent="0.2">
      <c r="A314" s="20"/>
    </row>
    <row r="315" spans="1:1" x14ac:dyDescent="0.2">
      <c r="A315" s="20"/>
    </row>
    <row r="316" spans="1:1" x14ac:dyDescent="0.2">
      <c r="A316" s="20"/>
    </row>
    <row r="317" spans="1:1" x14ac:dyDescent="0.2">
      <c r="A317" s="20"/>
    </row>
    <row r="318" spans="1:1" x14ac:dyDescent="0.2">
      <c r="A318" s="20"/>
    </row>
    <row r="319" spans="1:1" x14ac:dyDescent="0.2">
      <c r="A319" s="20"/>
    </row>
    <row r="320" spans="1:1" x14ac:dyDescent="0.2">
      <c r="A320" s="20"/>
    </row>
    <row r="321" spans="1:1" x14ac:dyDescent="0.2">
      <c r="A321" s="20"/>
    </row>
    <row r="322" spans="1:1" x14ac:dyDescent="0.2">
      <c r="A322" s="20"/>
    </row>
    <row r="323" spans="1:1" x14ac:dyDescent="0.2">
      <c r="A323" s="20"/>
    </row>
    <row r="324" spans="1:1" x14ac:dyDescent="0.2">
      <c r="A324" s="20"/>
    </row>
    <row r="325" spans="1:1" x14ac:dyDescent="0.2">
      <c r="A325" s="20"/>
    </row>
    <row r="326" spans="1:1" x14ac:dyDescent="0.2">
      <c r="A326" s="20"/>
    </row>
    <row r="327" spans="1:1" x14ac:dyDescent="0.2">
      <c r="A327" s="20"/>
    </row>
    <row r="328" spans="1:1" x14ac:dyDescent="0.2">
      <c r="A328" s="20"/>
    </row>
    <row r="329" spans="1:1" x14ac:dyDescent="0.2">
      <c r="A329" s="20"/>
    </row>
    <row r="330" spans="1:1" x14ac:dyDescent="0.2">
      <c r="A330" s="20"/>
    </row>
    <row r="331" spans="1:1" x14ac:dyDescent="0.2">
      <c r="A331" s="20"/>
    </row>
    <row r="332" spans="1:1" x14ac:dyDescent="0.2">
      <c r="A332" s="20"/>
    </row>
    <row r="333" spans="1:1" x14ac:dyDescent="0.2">
      <c r="A333" s="20"/>
    </row>
    <row r="334" spans="1:1" x14ac:dyDescent="0.2">
      <c r="A334" s="20"/>
    </row>
    <row r="335" spans="1:1" x14ac:dyDescent="0.2">
      <c r="A335" s="20"/>
    </row>
    <row r="336" spans="1:1" x14ac:dyDescent="0.2">
      <c r="A336" s="20"/>
    </row>
    <row r="337" spans="1:1" x14ac:dyDescent="0.2">
      <c r="A337" s="20"/>
    </row>
    <row r="338" spans="1:1" x14ac:dyDescent="0.2">
      <c r="A338" s="20"/>
    </row>
    <row r="339" spans="1:1" x14ac:dyDescent="0.2">
      <c r="A339" s="20"/>
    </row>
    <row r="340" spans="1:1" x14ac:dyDescent="0.2">
      <c r="A340" s="20"/>
    </row>
    <row r="341" spans="1:1" x14ac:dyDescent="0.2">
      <c r="A341" s="20"/>
    </row>
    <row r="342" spans="1:1" x14ac:dyDescent="0.2">
      <c r="A342" s="20"/>
    </row>
    <row r="343" spans="1:1" x14ac:dyDescent="0.2">
      <c r="A343" s="20"/>
    </row>
    <row r="344" spans="1:1" x14ac:dyDescent="0.2">
      <c r="A344" s="20"/>
    </row>
    <row r="345" spans="1:1" x14ac:dyDescent="0.2">
      <c r="A345" s="20"/>
    </row>
    <row r="346" spans="1:1" x14ac:dyDescent="0.2">
      <c r="A346" s="20"/>
    </row>
    <row r="347" spans="1:1" x14ac:dyDescent="0.2">
      <c r="A347" s="20"/>
    </row>
    <row r="348" spans="1:1" x14ac:dyDescent="0.2">
      <c r="A348" s="20"/>
    </row>
    <row r="349" spans="1:1" x14ac:dyDescent="0.2">
      <c r="A349" s="20"/>
    </row>
    <row r="350" spans="1:1" x14ac:dyDescent="0.2">
      <c r="A350" s="20"/>
    </row>
    <row r="351" spans="1:1" x14ac:dyDescent="0.2">
      <c r="A351" s="20"/>
    </row>
    <row r="352" spans="1:1" x14ac:dyDescent="0.2">
      <c r="A352" s="20"/>
    </row>
    <row r="353" spans="1:1" x14ac:dyDescent="0.2">
      <c r="A353" s="20"/>
    </row>
    <row r="354" spans="1:1" x14ac:dyDescent="0.2">
      <c r="A354" s="20"/>
    </row>
    <row r="355" spans="1:1" x14ac:dyDescent="0.2">
      <c r="A355" s="20"/>
    </row>
    <row r="356" spans="1:1" x14ac:dyDescent="0.2">
      <c r="A356" s="20"/>
    </row>
    <row r="357" spans="1:1" x14ac:dyDescent="0.2">
      <c r="A357" s="20"/>
    </row>
    <row r="358" spans="1:1" x14ac:dyDescent="0.2">
      <c r="A358" s="20"/>
    </row>
    <row r="359" spans="1:1" x14ac:dyDescent="0.2">
      <c r="A359" s="20"/>
    </row>
    <row r="360" spans="1:1" x14ac:dyDescent="0.2">
      <c r="A360" s="20"/>
    </row>
    <row r="361" spans="1:1" x14ac:dyDescent="0.2">
      <c r="A361" s="20"/>
    </row>
    <row r="362" spans="1:1" x14ac:dyDescent="0.2">
      <c r="A362" s="20"/>
    </row>
    <row r="363" spans="1:1" x14ac:dyDescent="0.2">
      <c r="A363" s="20"/>
    </row>
    <row r="364" spans="1:1" x14ac:dyDescent="0.2">
      <c r="A364" s="20"/>
    </row>
    <row r="365" spans="1:1" x14ac:dyDescent="0.2">
      <c r="A365" s="20"/>
    </row>
    <row r="366" spans="1:1" x14ac:dyDescent="0.2">
      <c r="A366" s="20"/>
    </row>
    <row r="367" spans="1:1" x14ac:dyDescent="0.2">
      <c r="A367" s="20"/>
    </row>
    <row r="368" spans="1:1" x14ac:dyDescent="0.2">
      <c r="A368" s="20"/>
    </row>
    <row r="369" spans="1:1" x14ac:dyDescent="0.2">
      <c r="A369" s="20"/>
    </row>
    <row r="370" spans="1:1" x14ac:dyDescent="0.2">
      <c r="A370" s="20"/>
    </row>
    <row r="371" spans="1:1" x14ac:dyDescent="0.2">
      <c r="A371" s="20"/>
    </row>
    <row r="372" spans="1:1" x14ac:dyDescent="0.2">
      <c r="A372" s="20"/>
    </row>
    <row r="373" spans="1:1" x14ac:dyDescent="0.2">
      <c r="A373" s="20"/>
    </row>
    <row r="374" spans="1:1" x14ac:dyDescent="0.2">
      <c r="A374" s="20"/>
    </row>
    <row r="375" spans="1:1" x14ac:dyDescent="0.2">
      <c r="A375" s="20"/>
    </row>
    <row r="376" spans="1:1" x14ac:dyDescent="0.2">
      <c r="A376" s="20"/>
    </row>
    <row r="377" spans="1:1" x14ac:dyDescent="0.2">
      <c r="A377" s="20"/>
    </row>
    <row r="378" spans="1:1" x14ac:dyDescent="0.2">
      <c r="A378" s="20"/>
    </row>
    <row r="379" spans="1:1" x14ac:dyDescent="0.2">
      <c r="A379" s="20"/>
    </row>
    <row r="380" spans="1:1" x14ac:dyDescent="0.2">
      <c r="A380" s="20"/>
    </row>
    <row r="381" spans="1:1" x14ac:dyDescent="0.2">
      <c r="A381" s="20"/>
    </row>
    <row r="382" spans="1:1" x14ac:dyDescent="0.2">
      <c r="A382" s="20"/>
    </row>
    <row r="383" spans="1:1" x14ac:dyDescent="0.2">
      <c r="A383" s="20"/>
    </row>
    <row r="384" spans="1:1" x14ac:dyDescent="0.2">
      <c r="A384" s="20"/>
    </row>
    <row r="385" spans="1:1" x14ac:dyDescent="0.2">
      <c r="A385" s="20"/>
    </row>
    <row r="386" spans="1:1" x14ac:dyDescent="0.2">
      <c r="A386" s="20"/>
    </row>
    <row r="387" spans="1:1" x14ac:dyDescent="0.2">
      <c r="A387" s="20"/>
    </row>
    <row r="388" spans="1:1" x14ac:dyDescent="0.2">
      <c r="A388" s="20"/>
    </row>
    <row r="389" spans="1:1" x14ac:dyDescent="0.2">
      <c r="A389" s="20"/>
    </row>
    <row r="390" spans="1:1" x14ac:dyDescent="0.2">
      <c r="A390" s="20"/>
    </row>
    <row r="391" spans="1:1" x14ac:dyDescent="0.2">
      <c r="A391" s="20"/>
    </row>
    <row r="392" spans="1:1" x14ac:dyDescent="0.2">
      <c r="A392" s="20"/>
    </row>
    <row r="393" spans="1:1" x14ac:dyDescent="0.2">
      <c r="A393" s="20"/>
    </row>
    <row r="394" spans="1:1" x14ac:dyDescent="0.2">
      <c r="A394" s="20"/>
    </row>
    <row r="395" spans="1:1" x14ac:dyDescent="0.2">
      <c r="A395" s="20"/>
    </row>
    <row r="396" spans="1:1" x14ac:dyDescent="0.2">
      <c r="A396" s="20"/>
    </row>
    <row r="397" spans="1:1" x14ac:dyDescent="0.2">
      <c r="A397" s="20"/>
    </row>
    <row r="398" spans="1:1" x14ac:dyDescent="0.2">
      <c r="A398" s="20"/>
    </row>
    <row r="399" spans="1:1" x14ac:dyDescent="0.2">
      <c r="A399" s="20"/>
    </row>
    <row r="400" spans="1:1" x14ac:dyDescent="0.2">
      <c r="A400" s="20"/>
    </row>
    <row r="401" spans="1:1" x14ac:dyDescent="0.2">
      <c r="A401" s="20"/>
    </row>
    <row r="402" spans="1:1" x14ac:dyDescent="0.2">
      <c r="A402" s="20"/>
    </row>
    <row r="403" spans="1:1" x14ac:dyDescent="0.2">
      <c r="A403" s="20"/>
    </row>
    <row r="404" spans="1:1" x14ac:dyDescent="0.2">
      <c r="A404" s="20"/>
    </row>
    <row r="405" spans="1:1" x14ac:dyDescent="0.2">
      <c r="A405" s="20"/>
    </row>
    <row r="406" spans="1:1" x14ac:dyDescent="0.2">
      <c r="A406" s="20"/>
    </row>
    <row r="407" spans="1:1" x14ac:dyDescent="0.2">
      <c r="A407" s="20"/>
    </row>
    <row r="408" spans="1:1" x14ac:dyDescent="0.2">
      <c r="A408" s="20"/>
    </row>
    <row r="409" spans="1:1" x14ac:dyDescent="0.2">
      <c r="A409" s="20"/>
    </row>
    <row r="410" spans="1:1" x14ac:dyDescent="0.2">
      <c r="A410" s="20"/>
    </row>
    <row r="411" spans="1:1" x14ac:dyDescent="0.2">
      <c r="A411" s="20"/>
    </row>
    <row r="412" spans="1:1" x14ac:dyDescent="0.2">
      <c r="A412" s="20"/>
    </row>
    <row r="413" spans="1:1" x14ac:dyDescent="0.2">
      <c r="A413" s="20"/>
    </row>
    <row r="414" spans="1:1" x14ac:dyDescent="0.2">
      <c r="A414" s="20"/>
    </row>
    <row r="415" spans="1:1" x14ac:dyDescent="0.2">
      <c r="A415" s="20"/>
    </row>
    <row r="416" spans="1:1" x14ac:dyDescent="0.2">
      <c r="A416" s="20"/>
    </row>
    <row r="417" spans="1:1" x14ac:dyDescent="0.2">
      <c r="A417" s="20"/>
    </row>
    <row r="418" spans="1:1" x14ac:dyDescent="0.2">
      <c r="A418" s="20"/>
    </row>
    <row r="419" spans="1:1" x14ac:dyDescent="0.2">
      <c r="A419" s="20"/>
    </row>
    <row r="420" spans="1:1" x14ac:dyDescent="0.2">
      <c r="A420" s="20"/>
    </row>
    <row r="421" spans="1:1" x14ac:dyDescent="0.2">
      <c r="A421" s="20"/>
    </row>
    <row r="422" spans="1:1" x14ac:dyDescent="0.2">
      <c r="A422" s="20"/>
    </row>
    <row r="423" spans="1:1" x14ac:dyDescent="0.2">
      <c r="A423" s="20"/>
    </row>
    <row r="424" spans="1:1" x14ac:dyDescent="0.2">
      <c r="A424" s="20"/>
    </row>
    <row r="425" spans="1:1" x14ac:dyDescent="0.2">
      <c r="A425" s="20"/>
    </row>
    <row r="426" spans="1:1" x14ac:dyDescent="0.2">
      <c r="A426" s="20"/>
    </row>
    <row r="427" spans="1:1" x14ac:dyDescent="0.2">
      <c r="A427" s="20"/>
    </row>
    <row r="428" spans="1:1" x14ac:dyDescent="0.2">
      <c r="A428" s="20"/>
    </row>
    <row r="429" spans="1:1" x14ac:dyDescent="0.2">
      <c r="A429" s="20"/>
    </row>
    <row r="430" spans="1:1" x14ac:dyDescent="0.2">
      <c r="A430" s="20"/>
    </row>
    <row r="431" spans="1:1" x14ac:dyDescent="0.2">
      <c r="A431" s="20"/>
    </row>
  </sheetData>
  <sheetProtection algorithmName="SHA-512" hashValue="wp6PaVxaoGPLLuY+5zrwFcCq8VlmKgS0RKP1MpbpTnNgCnN8Y5LepBgMEc5ZrEQh/ovf6UXabTRhPEu3/iH7JA==" saltValue="7UKPUxlOv5nDcqLyPkhB9Q==" spinCount="100000"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65D20-4715-4435-878C-1192CC133E27}">
  <dimension ref="A1:BI543"/>
  <sheetViews>
    <sheetView workbookViewId="0">
      <selection activeCell="B27" sqref="B27"/>
    </sheetView>
  </sheetViews>
  <sheetFormatPr defaultRowHeight="14.25" x14ac:dyDescent="0.2"/>
  <cols>
    <col min="1" max="1" width="63.125" bestFit="1" customWidth="1"/>
    <col min="2" max="2" width="25.875" customWidth="1"/>
    <col min="3" max="3" width="22.625" style="20" customWidth="1"/>
    <col min="4" max="61" width="9" style="20"/>
  </cols>
  <sheetData>
    <row r="1" spans="1:3" s="20" customFormat="1" ht="87" customHeight="1" x14ac:dyDescent="0.2">
      <c r="A1" s="38" t="s">
        <v>53</v>
      </c>
    </row>
    <row r="2" spans="1:3" s="20" customFormat="1" ht="15" thickBot="1" x14ac:dyDescent="0.25"/>
    <row r="3" spans="1:3" ht="15" x14ac:dyDescent="0.25">
      <c r="A3" s="1" t="s">
        <v>17</v>
      </c>
      <c r="B3" s="20"/>
    </row>
    <row r="4" spans="1:3" x14ac:dyDescent="0.2">
      <c r="A4" s="25" t="s">
        <v>18</v>
      </c>
      <c r="B4" s="20"/>
    </row>
    <row r="5" spans="1:3" x14ac:dyDescent="0.2">
      <c r="A5" s="8" t="s">
        <v>19</v>
      </c>
      <c r="B5" s="20"/>
    </row>
    <row r="6" spans="1:3" ht="15.75" thickBot="1" x14ac:dyDescent="0.3">
      <c r="A6" s="24" t="s">
        <v>20</v>
      </c>
      <c r="B6" s="20"/>
    </row>
    <row r="7" spans="1:3" s="20" customFormat="1" x14ac:dyDescent="0.2"/>
    <row r="8" spans="1:3" s="20" customFormat="1" ht="15" thickBot="1" x14ac:dyDescent="0.25"/>
    <row r="9" spans="1:3" ht="15.75" x14ac:dyDescent="0.25">
      <c r="A9" s="140" t="s">
        <v>62</v>
      </c>
      <c r="B9" s="142"/>
    </row>
    <row r="10" spans="1:3" ht="15.75" x14ac:dyDescent="0.25">
      <c r="A10" s="77" t="s">
        <v>85</v>
      </c>
      <c r="B10" s="76"/>
    </row>
    <row r="11" spans="1:3" x14ac:dyDescent="0.2">
      <c r="A11" s="26" t="s">
        <v>0</v>
      </c>
      <c r="B11" s="41"/>
    </row>
    <row r="12" spans="1:3" ht="15" x14ac:dyDescent="0.25">
      <c r="A12" s="26" t="s">
        <v>2</v>
      </c>
      <c r="B12" s="42" t="s">
        <v>88</v>
      </c>
      <c r="C12" s="72"/>
    </row>
    <row r="13" spans="1:3" ht="15" x14ac:dyDescent="0.25">
      <c r="A13" s="44" t="str">
        <f>IF(OR(B12="Commercial Building",B12="Rental Apartment")," ","This is not the correct calculator, please use calculator below or on other tab.")</f>
        <v xml:space="preserve"> </v>
      </c>
      <c r="B13" s="9"/>
      <c r="C13" s="36"/>
    </row>
    <row r="14" spans="1:3" x14ac:dyDescent="0.2">
      <c r="A14" s="3" t="s">
        <v>3</v>
      </c>
      <c r="B14" s="59" t="str">
        <f>IF((OR(B12="Commercial Building",B12="Rental Apartment")),(IF(B12="Rental Apartment","Class 1","Class 6"))," ")</f>
        <v>Class 6</v>
      </c>
    </row>
    <row r="15" spans="1:3" ht="15" x14ac:dyDescent="0.25">
      <c r="A15" s="44"/>
      <c r="B15" s="9"/>
      <c r="C15" s="36"/>
    </row>
    <row r="16" spans="1:3" x14ac:dyDescent="0.2">
      <c r="A16" s="3" t="s">
        <v>12</v>
      </c>
      <c r="B16" s="109">
        <f>IF((OR(B12="Commercial Building",B12="Rental Apartment")),(IF(B12="Rental Apartment",10,3))," ")</f>
        <v>3</v>
      </c>
    </row>
    <row r="17" spans="1:3" x14ac:dyDescent="0.2">
      <c r="A17" s="62"/>
      <c r="B17" s="70"/>
    </row>
    <row r="18" spans="1:3" ht="15" x14ac:dyDescent="0.25">
      <c r="A18" s="61" t="s">
        <v>80</v>
      </c>
      <c r="B18" s="60"/>
    </row>
    <row r="19" spans="1:3" x14ac:dyDescent="0.2">
      <c r="A19" s="26" t="s">
        <v>9</v>
      </c>
      <c r="B19" s="43" t="s">
        <v>15</v>
      </c>
    </row>
    <row r="20" spans="1:3" x14ac:dyDescent="0.2">
      <c r="A20" s="26" t="s">
        <v>10</v>
      </c>
      <c r="B20" s="43" t="s">
        <v>15</v>
      </c>
      <c r="C20" s="37"/>
    </row>
    <row r="21" spans="1:3" x14ac:dyDescent="0.2">
      <c r="A21" s="62"/>
      <c r="B21" s="71"/>
    </row>
    <row r="22" spans="1:3" ht="15" x14ac:dyDescent="0.25">
      <c r="A22" s="61" t="s">
        <v>82</v>
      </c>
      <c r="B22" s="5"/>
    </row>
    <row r="23" spans="1:3" x14ac:dyDescent="0.2">
      <c r="A23" s="26" t="s">
        <v>1</v>
      </c>
      <c r="B23" s="120">
        <v>0</v>
      </c>
    </row>
    <row r="24" spans="1:3" x14ac:dyDescent="0.2">
      <c r="A24" s="26" t="s">
        <v>90</v>
      </c>
      <c r="B24" s="120">
        <v>0</v>
      </c>
    </row>
    <row r="25" spans="1:3" x14ac:dyDescent="0.2">
      <c r="A25" s="27" t="s">
        <v>29</v>
      </c>
      <c r="B25" s="120">
        <v>0</v>
      </c>
    </row>
    <row r="26" spans="1:3" x14ac:dyDescent="0.2">
      <c r="A26" s="3" t="s">
        <v>13</v>
      </c>
      <c r="B26" s="45">
        <f>IF(B12="Rental Apartment",1,(IF((B19="No")*AND(B20="Yes"),0.5,0.8)))</f>
        <v>0.8</v>
      </c>
    </row>
    <row r="27" spans="1:3" ht="15" x14ac:dyDescent="0.25">
      <c r="A27" s="6" t="s">
        <v>8</v>
      </c>
      <c r="B27" s="46">
        <f>(B23*B26)-(B24+B25)</f>
        <v>0</v>
      </c>
      <c r="C27" s="37"/>
    </row>
    <row r="28" spans="1:3" ht="15" x14ac:dyDescent="0.25">
      <c r="A28" s="65"/>
      <c r="B28" s="67"/>
      <c r="C28" s="37"/>
    </row>
    <row r="29" spans="1:3" ht="15" x14ac:dyDescent="0.25">
      <c r="A29" s="61" t="s">
        <v>83</v>
      </c>
      <c r="B29" s="95"/>
      <c r="C29" s="113"/>
    </row>
    <row r="30" spans="1:3" x14ac:dyDescent="0.2">
      <c r="A30" s="26" t="s">
        <v>11</v>
      </c>
      <c r="B30" s="120">
        <v>0</v>
      </c>
    </row>
    <row r="31" spans="1:3" x14ac:dyDescent="0.2">
      <c r="A31" s="3" t="s">
        <v>95</v>
      </c>
      <c r="B31" s="47">
        <f>IF(B14="Class 6",14.269,3.11596)</f>
        <v>14.269</v>
      </c>
      <c r="C31" s="37"/>
    </row>
    <row r="32" spans="1:3" x14ac:dyDescent="0.2">
      <c r="A32" s="3" t="s">
        <v>65</v>
      </c>
      <c r="B32" s="48">
        <f>(B31/1000)*B30</f>
        <v>0</v>
      </c>
      <c r="C32" s="37"/>
    </row>
    <row r="33" spans="1:14" x14ac:dyDescent="0.2">
      <c r="A33" s="62"/>
      <c r="B33" s="64"/>
      <c r="C33" s="37"/>
    </row>
    <row r="34" spans="1:14" x14ac:dyDescent="0.2">
      <c r="A34" s="4" t="s">
        <v>26</v>
      </c>
      <c r="B34" s="5"/>
    </row>
    <row r="35" spans="1:14" x14ac:dyDescent="0.2">
      <c r="A35" s="3" t="s">
        <v>24</v>
      </c>
      <c r="B35" s="49" t="e">
        <f>ROUNDUP((B27/B32),0)</f>
        <v>#DIV/0!</v>
      </c>
      <c r="C35" s="37"/>
    </row>
    <row r="36" spans="1:14" ht="15" x14ac:dyDescent="0.25">
      <c r="A36" s="6" t="s">
        <v>22</v>
      </c>
      <c r="B36" s="110" t="e">
        <f>IF(B35&lt;B16,B35,B16)</f>
        <v>#DIV/0!</v>
      </c>
    </row>
    <row r="37" spans="1:14" ht="15" x14ac:dyDescent="0.25">
      <c r="A37" s="65"/>
      <c r="B37" s="66"/>
    </row>
    <row r="38" spans="1:14" x14ac:dyDescent="0.2">
      <c r="A38" s="4" t="s">
        <v>33</v>
      </c>
      <c r="B38" s="5"/>
    </row>
    <row r="39" spans="1:14" ht="15" x14ac:dyDescent="0.25">
      <c r="A39" s="6" t="s">
        <v>48</v>
      </c>
      <c r="B39" s="50" t="e">
        <f>ROUND(((B27/(B31/1000))/B36),-1)</f>
        <v>#DIV/0!</v>
      </c>
      <c r="C39" s="37"/>
    </row>
    <row r="40" spans="1:14" ht="15" x14ac:dyDescent="0.25">
      <c r="A40" s="65"/>
      <c r="B40" s="67"/>
      <c r="C40" s="37"/>
    </row>
    <row r="41" spans="1:14" ht="15" x14ac:dyDescent="0.25">
      <c r="A41" s="4" t="s">
        <v>94</v>
      </c>
      <c r="B41" s="11"/>
      <c r="C41" s="37"/>
    </row>
    <row r="42" spans="1:14" ht="15" x14ac:dyDescent="0.25">
      <c r="A42" s="6" t="s">
        <v>34</v>
      </c>
      <c r="B42" s="50" t="e">
        <f>ROUND(IF((B32*B36)&gt;=B27,B27,(B32*B36)),0)</f>
        <v>#DIV/0!</v>
      </c>
      <c r="C42" s="37"/>
    </row>
    <row r="43" spans="1:14" x14ac:dyDescent="0.2">
      <c r="A43" s="4"/>
      <c r="B43" s="5"/>
    </row>
    <row r="44" spans="1:14" ht="15" customHeight="1" x14ac:dyDescent="0.2">
      <c r="A44" s="143" t="e">
        <f>"A 100% municipal tax exemption would be applied to $"&amp;B39&amp;" of assessed land and improvement value for a term of "&amp;B36&amp;" years."</f>
        <v>#DIV/0!</v>
      </c>
      <c r="B44" s="144"/>
    </row>
    <row r="45" spans="1:14" ht="15" customHeight="1" x14ac:dyDescent="0.2">
      <c r="A45" s="145"/>
      <c r="B45" s="146"/>
      <c r="C45" s="37"/>
      <c r="D45" s="37"/>
      <c r="E45" s="37"/>
      <c r="F45" s="37"/>
      <c r="G45" s="37"/>
      <c r="H45" s="37"/>
      <c r="I45" s="37"/>
      <c r="J45" s="37"/>
      <c r="K45" s="37"/>
      <c r="L45" s="37"/>
      <c r="M45" s="37"/>
      <c r="N45" s="37"/>
    </row>
    <row r="46" spans="1:14" ht="15" customHeight="1" x14ac:dyDescent="0.2">
      <c r="A46" s="145" t="e">
        <f>"If assessed values and tax rate remain constant, your total exemption amount would be $"&amp;B42&amp;" over the term of your exemption."</f>
        <v>#DIV/0!</v>
      </c>
      <c r="B46" s="146"/>
      <c r="C46" s="37"/>
      <c r="D46" s="37"/>
      <c r="E46" s="37"/>
      <c r="F46" s="37"/>
      <c r="G46" s="37"/>
      <c r="H46" s="37"/>
      <c r="I46" s="37"/>
      <c r="J46" s="37"/>
      <c r="K46" s="37"/>
      <c r="L46" s="37"/>
      <c r="M46" s="37"/>
      <c r="N46" s="37"/>
    </row>
    <row r="47" spans="1:14" ht="15" customHeight="1" thickBot="1" x14ac:dyDescent="0.25">
      <c r="A47" s="151"/>
      <c r="B47" s="152"/>
      <c r="C47" s="37"/>
      <c r="D47" s="37"/>
      <c r="E47" s="37"/>
      <c r="F47" s="37"/>
      <c r="G47" s="37"/>
      <c r="H47" s="37"/>
      <c r="I47" s="37"/>
      <c r="J47" s="37"/>
      <c r="K47" s="37"/>
      <c r="L47" s="37"/>
      <c r="M47" s="37"/>
      <c r="N47" s="37"/>
    </row>
    <row r="48" spans="1:14" s="20" customFormat="1" x14ac:dyDescent="0.2"/>
    <row r="49" spans="1:3" s="20" customFormat="1" x14ac:dyDescent="0.2"/>
    <row r="50" spans="1:3" s="20" customFormat="1" ht="72" x14ac:dyDescent="0.2">
      <c r="A50" s="22" t="s">
        <v>68</v>
      </c>
    </row>
    <row r="51" spans="1:3" s="20" customFormat="1" ht="15" thickBot="1" x14ac:dyDescent="0.25"/>
    <row r="52" spans="1:3" ht="15.75" x14ac:dyDescent="0.25">
      <c r="A52" s="140" t="s">
        <v>63</v>
      </c>
      <c r="B52" s="141"/>
      <c r="C52" s="142"/>
    </row>
    <row r="53" spans="1:3" ht="15.75" x14ac:dyDescent="0.25">
      <c r="A53" s="85"/>
      <c r="B53" s="86" t="s">
        <v>67</v>
      </c>
      <c r="C53" s="87" t="s">
        <v>59</v>
      </c>
    </row>
    <row r="54" spans="1:3" ht="15.75" x14ac:dyDescent="0.25">
      <c r="A54" s="77" t="s">
        <v>85</v>
      </c>
      <c r="B54" s="78"/>
      <c r="C54" s="76"/>
    </row>
    <row r="55" spans="1:3" x14ac:dyDescent="0.2">
      <c r="A55" s="26" t="s">
        <v>0</v>
      </c>
      <c r="B55" s="147"/>
      <c r="C55" s="148"/>
    </row>
    <row r="56" spans="1:3" x14ac:dyDescent="0.2">
      <c r="A56" s="26" t="s">
        <v>2</v>
      </c>
      <c r="B56" s="149" t="s">
        <v>64</v>
      </c>
      <c r="C56" s="150"/>
    </row>
    <row r="57" spans="1:3" ht="15" x14ac:dyDescent="0.25">
      <c r="A57" s="44" t="str">
        <f>IF(B56="Mixed-Use (Non-Strata)"," ","This is not the correct calculator, please use calculator above or on other tab.")</f>
        <v xml:space="preserve"> </v>
      </c>
      <c r="B57" s="79"/>
      <c r="C57" s="9"/>
    </row>
    <row r="58" spans="1:3" ht="15" x14ac:dyDescent="0.25">
      <c r="A58" s="88"/>
      <c r="B58" s="89"/>
      <c r="C58" s="90"/>
    </row>
    <row r="59" spans="1:3" ht="15" x14ac:dyDescent="0.25">
      <c r="A59" s="91" t="s">
        <v>82</v>
      </c>
      <c r="B59" s="79"/>
      <c r="C59" s="9"/>
    </row>
    <row r="60" spans="1:3" x14ac:dyDescent="0.2">
      <c r="A60" s="26" t="s">
        <v>1</v>
      </c>
      <c r="B60" s="126">
        <v>0</v>
      </c>
      <c r="C60" s="127"/>
    </row>
    <row r="61" spans="1:3" x14ac:dyDescent="0.2">
      <c r="A61" s="26" t="s">
        <v>90</v>
      </c>
      <c r="B61" s="126">
        <v>0</v>
      </c>
      <c r="C61" s="127"/>
    </row>
    <row r="62" spans="1:3" x14ac:dyDescent="0.2">
      <c r="A62" s="27" t="s">
        <v>28</v>
      </c>
      <c r="B62" s="126">
        <v>0</v>
      </c>
      <c r="C62" s="127"/>
    </row>
    <row r="63" spans="1:3" ht="15" x14ac:dyDescent="0.25">
      <c r="A63" s="4" t="s">
        <v>3</v>
      </c>
      <c r="B63" s="80" t="s">
        <v>4</v>
      </c>
      <c r="C63" s="40" t="s">
        <v>5</v>
      </c>
    </row>
    <row r="64" spans="1:3" x14ac:dyDescent="0.2">
      <c r="A64" s="3" t="s">
        <v>12</v>
      </c>
      <c r="B64" s="111">
        <v>10</v>
      </c>
      <c r="C64" s="112">
        <v>3</v>
      </c>
    </row>
    <row r="65" spans="1:3" x14ac:dyDescent="0.2">
      <c r="A65" s="62"/>
      <c r="B65" s="100"/>
      <c r="C65" s="101"/>
    </row>
    <row r="66" spans="1:3" ht="15" x14ac:dyDescent="0.25">
      <c r="A66" s="61" t="s">
        <v>86</v>
      </c>
      <c r="B66" s="102"/>
      <c r="C66" s="103"/>
    </row>
    <row r="67" spans="1:3" x14ac:dyDescent="0.2">
      <c r="A67" s="26" t="s">
        <v>9</v>
      </c>
      <c r="B67" s="7"/>
      <c r="C67" s="42" t="s">
        <v>14</v>
      </c>
    </row>
    <row r="68" spans="1:3" x14ac:dyDescent="0.2">
      <c r="A68" s="26" t="s">
        <v>10</v>
      </c>
      <c r="B68" s="7"/>
      <c r="C68" s="42" t="s">
        <v>14</v>
      </c>
    </row>
    <row r="69" spans="1:3" x14ac:dyDescent="0.2">
      <c r="A69" s="62"/>
      <c r="B69" s="104"/>
      <c r="C69" s="105"/>
    </row>
    <row r="70" spans="1:3" ht="15" x14ac:dyDescent="0.25">
      <c r="A70" s="61" t="s">
        <v>87</v>
      </c>
      <c r="B70" s="83"/>
      <c r="C70" s="106"/>
    </row>
    <row r="71" spans="1:3" x14ac:dyDescent="0.2">
      <c r="A71" s="26" t="s">
        <v>32</v>
      </c>
      <c r="B71" s="116">
        <v>0</v>
      </c>
      <c r="C71" s="42">
        <v>0</v>
      </c>
    </row>
    <row r="72" spans="1:3" x14ac:dyDescent="0.2">
      <c r="A72" s="3" t="s">
        <v>23</v>
      </c>
      <c r="B72" s="51" t="e">
        <f>B71/(SUM(B71:C71))</f>
        <v>#DIV/0!</v>
      </c>
      <c r="C72" s="52" t="e">
        <f>C71/(SUM(B71:C71))</f>
        <v>#DIV/0!</v>
      </c>
    </row>
    <row r="73" spans="1:3" x14ac:dyDescent="0.2">
      <c r="A73" s="3" t="s">
        <v>6</v>
      </c>
      <c r="B73" s="81" t="e">
        <f>B60*$B$72</f>
        <v>#DIV/0!</v>
      </c>
      <c r="C73" s="53" t="e">
        <f>B60*$C$72</f>
        <v>#DIV/0!</v>
      </c>
    </row>
    <row r="74" spans="1:3" x14ac:dyDescent="0.2">
      <c r="A74" s="3" t="s">
        <v>7</v>
      </c>
      <c r="B74" s="81" t="e">
        <f>(B61+B62)*$B$72</f>
        <v>#DIV/0!</v>
      </c>
      <c r="C74" s="53" t="e">
        <f>(B61+B62)*$C$72</f>
        <v>#DIV/0!</v>
      </c>
    </row>
    <row r="75" spans="1:3" x14ac:dyDescent="0.2">
      <c r="A75" s="3" t="s">
        <v>13</v>
      </c>
      <c r="B75" s="54">
        <f>1</f>
        <v>1</v>
      </c>
      <c r="C75" s="45">
        <f>IF((C67="No")*AND(C68="Yes"),0.5,0.8)</f>
        <v>0.8</v>
      </c>
    </row>
    <row r="76" spans="1:3" ht="15" x14ac:dyDescent="0.25">
      <c r="A76" s="6" t="s">
        <v>8</v>
      </c>
      <c r="B76" s="82" t="e">
        <f>(B73*B75)-B74</f>
        <v>#DIV/0!</v>
      </c>
      <c r="C76" s="55" t="e">
        <f>(C73*C75)-C74</f>
        <v>#DIV/0!</v>
      </c>
    </row>
    <row r="77" spans="1:3" ht="15" x14ac:dyDescent="0.25">
      <c r="A77" s="65"/>
      <c r="B77" s="98"/>
      <c r="C77" s="99"/>
    </row>
    <row r="78" spans="1:3" ht="15" x14ac:dyDescent="0.25">
      <c r="A78" s="61" t="s">
        <v>83</v>
      </c>
      <c r="B78" s="96"/>
      <c r="C78" s="97"/>
    </row>
    <row r="79" spans="1:3" x14ac:dyDescent="0.2">
      <c r="A79" s="26" t="s">
        <v>11</v>
      </c>
      <c r="B79" s="117">
        <v>0</v>
      </c>
      <c r="C79" s="118">
        <v>0</v>
      </c>
    </row>
    <row r="80" spans="1:3" x14ac:dyDescent="0.2">
      <c r="A80" s="3" t="s">
        <v>95</v>
      </c>
      <c r="B80" s="119">
        <v>3.1159599999999998</v>
      </c>
      <c r="C80" s="47">
        <v>14.269</v>
      </c>
    </row>
    <row r="81" spans="1:3" x14ac:dyDescent="0.2">
      <c r="A81" s="3" t="s">
        <v>65</v>
      </c>
      <c r="B81" s="56">
        <f>(B80/1000)*B79</f>
        <v>0</v>
      </c>
      <c r="C81" s="48">
        <f>(C80/1000)*C79</f>
        <v>0</v>
      </c>
    </row>
    <row r="82" spans="1:3" x14ac:dyDescent="0.2">
      <c r="A82" s="62"/>
      <c r="B82" s="92"/>
      <c r="C82" s="64"/>
    </row>
    <row r="83" spans="1:3" x14ac:dyDescent="0.2">
      <c r="A83" s="4" t="s">
        <v>26</v>
      </c>
      <c r="B83" s="83"/>
      <c r="C83" s="5"/>
    </row>
    <row r="84" spans="1:3" x14ac:dyDescent="0.2">
      <c r="A84" s="3" t="s">
        <v>21</v>
      </c>
      <c r="B84" s="84" t="e">
        <f>ROUNDUP((B76/B81),0)</f>
        <v>#DIV/0!</v>
      </c>
      <c r="C84" s="57" t="e">
        <f>ROUNDUP((C76/C81),0)</f>
        <v>#DIV/0!</v>
      </c>
    </row>
    <row r="85" spans="1:3" ht="15" x14ac:dyDescent="0.25">
      <c r="A85" s="6" t="s">
        <v>22</v>
      </c>
      <c r="B85" s="107" t="e">
        <f>IF(B84&lt;B64,B84,B64)</f>
        <v>#DIV/0!</v>
      </c>
      <c r="C85" s="108" t="e">
        <f>IF(C84&lt;C64,C84,C64)</f>
        <v>#DIV/0!</v>
      </c>
    </row>
    <row r="86" spans="1:3" ht="15" x14ac:dyDescent="0.25">
      <c r="A86" s="65"/>
      <c r="B86" s="93"/>
      <c r="C86" s="66"/>
    </row>
    <row r="87" spans="1:3" x14ac:dyDescent="0.2">
      <c r="A87" s="4" t="s">
        <v>25</v>
      </c>
      <c r="B87" s="83"/>
      <c r="C87" s="5"/>
    </row>
    <row r="88" spans="1:3" ht="15" x14ac:dyDescent="0.25">
      <c r="A88" s="6" t="s">
        <v>48</v>
      </c>
      <c r="B88" s="58" t="e">
        <f>ROUND(((B76/(B80/1000))/B85),-1)</f>
        <v>#DIV/0!</v>
      </c>
      <c r="C88" s="46" t="e">
        <f>ROUND(((C76/(C80/1000))/C85),-1)</f>
        <v>#DIV/0!</v>
      </c>
    </row>
    <row r="89" spans="1:3" ht="15" x14ac:dyDescent="0.25">
      <c r="A89" s="65"/>
      <c r="B89" s="94"/>
      <c r="C89" s="67"/>
    </row>
    <row r="90" spans="1:3" ht="15" x14ac:dyDescent="0.25">
      <c r="A90" s="4" t="s">
        <v>94</v>
      </c>
      <c r="B90" s="10"/>
      <c r="C90" s="11"/>
    </row>
    <row r="91" spans="1:3" ht="15" x14ac:dyDescent="0.25">
      <c r="A91" s="6" t="s">
        <v>34</v>
      </c>
      <c r="B91" s="58" t="e">
        <f>ROUND(IF((B81*B85)&gt;=B76,B76,(B81*B85)),0)</f>
        <v>#DIV/0!</v>
      </c>
      <c r="C91" s="46" t="e">
        <f>ROUND(IF((C81*C85)&gt;=C76,C76,(C81*C85)),0)</f>
        <v>#DIV/0!</v>
      </c>
    </row>
    <row r="92" spans="1:3" x14ac:dyDescent="0.2">
      <c r="A92" s="4"/>
      <c r="B92" s="83"/>
      <c r="C92" s="5"/>
    </row>
    <row r="93" spans="1:3" x14ac:dyDescent="0.2">
      <c r="A93" s="128" t="e">
        <f>"A 100% municipal tax exemption would be applied to $"&amp;B88&amp;" of assessed land and improvements for a term of "&amp;B85&amp;" years."</f>
        <v>#DIV/0!</v>
      </c>
      <c r="B93" s="129"/>
      <c r="C93" s="130"/>
    </row>
    <row r="94" spans="1:3" x14ac:dyDescent="0.2">
      <c r="A94" s="131"/>
      <c r="B94" s="132"/>
      <c r="C94" s="133"/>
    </row>
    <row r="95" spans="1:3" ht="28.35" customHeight="1" x14ac:dyDescent="0.2">
      <c r="A95" s="131" t="e">
        <f>"If assessed values and tax rate remain constant, your total exemption amount would be $"&amp;B91&amp;" over the term of your exemption for this tax class."</f>
        <v>#DIV/0!</v>
      </c>
      <c r="B95" s="132"/>
      <c r="C95" s="133"/>
    </row>
    <row r="96" spans="1:3" x14ac:dyDescent="0.2">
      <c r="A96" s="134" t="e">
        <f>"A 100% municipal tax exemption would be applied to $"&amp;C88&amp;" of assessed land and improvement value of all commercial (Class 6) units for a term of "&amp;C85&amp;" year(s)."</f>
        <v>#DIV/0!</v>
      </c>
      <c r="B96" s="135"/>
      <c r="C96" s="136"/>
    </row>
    <row r="97" spans="1:3" x14ac:dyDescent="0.2">
      <c r="A97" s="137"/>
      <c r="B97" s="138"/>
      <c r="C97" s="139"/>
    </row>
    <row r="98" spans="1:3" ht="29.1" customHeight="1" thickBot="1" x14ac:dyDescent="0.25">
      <c r="A98" s="123" t="e">
        <f>"If assessed values and tax rate remain constant, your total exemption amount would be $"&amp;C91&amp;" over the term of your exemption for this tax class."</f>
        <v>#DIV/0!</v>
      </c>
      <c r="B98" s="124"/>
      <c r="C98" s="125"/>
    </row>
    <row r="99" spans="1:3" s="20" customFormat="1" x14ac:dyDescent="0.2">
      <c r="A99" s="18"/>
      <c r="B99" s="18"/>
      <c r="C99" s="18"/>
    </row>
    <row r="100" spans="1:3" s="20" customFormat="1" x14ac:dyDescent="0.2"/>
    <row r="101" spans="1:3" s="20" customFormat="1" ht="15" x14ac:dyDescent="0.25">
      <c r="A101" s="21"/>
    </row>
    <row r="102" spans="1:3" s="20" customFormat="1" x14ac:dyDescent="0.2">
      <c r="A102" s="22"/>
    </row>
    <row r="103" spans="1:3" s="20" customFormat="1" x14ac:dyDescent="0.2"/>
    <row r="104" spans="1:3" s="20" customFormat="1" x14ac:dyDescent="0.2">
      <c r="A104" s="22"/>
    </row>
    <row r="105" spans="1:3" s="20" customFormat="1" x14ac:dyDescent="0.2"/>
    <row r="106" spans="1:3" s="20" customFormat="1" x14ac:dyDescent="0.2"/>
    <row r="107" spans="1:3" s="20" customFormat="1" x14ac:dyDescent="0.2"/>
    <row r="108" spans="1:3" s="20" customFormat="1" x14ac:dyDescent="0.2"/>
    <row r="109" spans="1:3" s="20" customFormat="1" x14ac:dyDescent="0.2"/>
    <row r="110" spans="1:3" s="20" customFormat="1" x14ac:dyDescent="0.2"/>
    <row r="111" spans="1:3" s="20" customFormat="1" x14ac:dyDescent="0.2"/>
    <row r="112" spans="1:3" s="20" customFormat="1" x14ac:dyDescent="0.2"/>
    <row r="113" s="20" customFormat="1" x14ac:dyDescent="0.2"/>
    <row r="114" s="20" customFormat="1" x14ac:dyDescent="0.2"/>
    <row r="115" s="20" customFormat="1" x14ac:dyDescent="0.2"/>
    <row r="116" s="20" customFormat="1" x14ac:dyDescent="0.2"/>
    <row r="117" s="20" customFormat="1" x14ac:dyDescent="0.2"/>
    <row r="118" s="20" customFormat="1" x14ac:dyDescent="0.2"/>
    <row r="119" s="20" customFormat="1" x14ac:dyDescent="0.2"/>
    <row r="120" s="20" customFormat="1" x14ac:dyDescent="0.2"/>
    <row r="121" s="20" customFormat="1" x14ac:dyDescent="0.2"/>
    <row r="122" s="20" customFormat="1" x14ac:dyDescent="0.2"/>
    <row r="123" s="20" customFormat="1" x14ac:dyDescent="0.2"/>
    <row r="124" s="20" customFormat="1" x14ac:dyDescent="0.2"/>
    <row r="125" s="20" customFormat="1" x14ac:dyDescent="0.2"/>
    <row r="126" s="20" customFormat="1" x14ac:dyDescent="0.2"/>
    <row r="127" s="20" customFormat="1" x14ac:dyDescent="0.2"/>
    <row r="128" s="20" customFormat="1" x14ac:dyDescent="0.2"/>
    <row r="129" s="20" customFormat="1" x14ac:dyDescent="0.2"/>
    <row r="130" s="20" customFormat="1" x14ac:dyDescent="0.2"/>
    <row r="131" s="20" customFormat="1" x14ac:dyDescent="0.2"/>
    <row r="132" s="20" customFormat="1" x14ac:dyDescent="0.2"/>
    <row r="133" s="20" customFormat="1" x14ac:dyDescent="0.2"/>
    <row r="134" s="20" customFormat="1" x14ac:dyDescent="0.2"/>
    <row r="135" s="20" customFormat="1" x14ac:dyDescent="0.2"/>
    <row r="136" s="20" customFormat="1" x14ac:dyDescent="0.2"/>
    <row r="137" s="20" customFormat="1" x14ac:dyDescent="0.2"/>
    <row r="138" s="20" customFormat="1" x14ac:dyDescent="0.2"/>
    <row r="139" s="20" customFormat="1" x14ac:dyDescent="0.2"/>
    <row r="140" s="20" customFormat="1" x14ac:dyDescent="0.2"/>
    <row r="141" s="20" customFormat="1" x14ac:dyDescent="0.2"/>
    <row r="142" s="20" customFormat="1" x14ac:dyDescent="0.2"/>
    <row r="143" s="20" customFormat="1" x14ac:dyDescent="0.2"/>
    <row r="144" s="20" customFormat="1" x14ac:dyDescent="0.2"/>
    <row r="145" s="20" customFormat="1" x14ac:dyDescent="0.2"/>
    <row r="146" s="20" customFormat="1" x14ac:dyDescent="0.2"/>
    <row r="147" s="20" customFormat="1" x14ac:dyDescent="0.2"/>
    <row r="148" s="20" customFormat="1" x14ac:dyDescent="0.2"/>
    <row r="149" s="20" customFormat="1" x14ac:dyDescent="0.2"/>
    <row r="150" s="20" customFormat="1" x14ac:dyDescent="0.2"/>
    <row r="151" s="20" customFormat="1" x14ac:dyDescent="0.2"/>
    <row r="152" s="20" customFormat="1" x14ac:dyDescent="0.2"/>
    <row r="153" s="20" customFormat="1" x14ac:dyDescent="0.2"/>
    <row r="154" s="20" customFormat="1" x14ac:dyDescent="0.2"/>
    <row r="155" s="20" customFormat="1" x14ac:dyDescent="0.2"/>
    <row r="156" s="20" customFormat="1" x14ac:dyDescent="0.2"/>
    <row r="157" s="20" customFormat="1" x14ac:dyDescent="0.2"/>
    <row r="158" s="20" customFormat="1" x14ac:dyDescent="0.2"/>
    <row r="159" s="20" customFormat="1" x14ac:dyDescent="0.2"/>
    <row r="160" s="20" customFormat="1" x14ac:dyDescent="0.2"/>
    <row r="161" s="20" customFormat="1" x14ac:dyDescent="0.2"/>
    <row r="162" s="20" customFormat="1" x14ac:dyDescent="0.2"/>
    <row r="163" s="20" customFormat="1" x14ac:dyDescent="0.2"/>
    <row r="164" s="20" customFormat="1" x14ac:dyDescent="0.2"/>
    <row r="165" s="20" customFormat="1" x14ac:dyDescent="0.2"/>
    <row r="166" s="20" customFormat="1" x14ac:dyDescent="0.2"/>
    <row r="167" s="20" customFormat="1" x14ac:dyDescent="0.2"/>
    <row r="168" s="20" customFormat="1" x14ac:dyDescent="0.2"/>
    <row r="169" s="20" customFormat="1" x14ac:dyDescent="0.2"/>
    <row r="170" s="20" customFormat="1" x14ac:dyDescent="0.2"/>
    <row r="171" s="20" customFormat="1" x14ac:dyDescent="0.2"/>
    <row r="172" s="20" customFormat="1" x14ac:dyDescent="0.2"/>
    <row r="173" s="20" customFormat="1" x14ac:dyDescent="0.2"/>
    <row r="174" s="20" customFormat="1" x14ac:dyDescent="0.2"/>
    <row r="175" s="20" customFormat="1" x14ac:dyDescent="0.2"/>
    <row r="176" s="20" customFormat="1" x14ac:dyDescent="0.2"/>
    <row r="177" s="20" customFormat="1" x14ac:dyDescent="0.2"/>
    <row r="178" s="20" customFormat="1" x14ac:dyDescent="0.2"/>
    <row r="179" s="20" customFormat="1" x14ac:dyDescent="0.2"/>
    <row r="180" s="20" customFormat="1" x14ac:dyDescent="0.2"/>
    <row r="181" s="20" customFormat="1" x14ac:dyDescent="0.2"/>
    <row r="182" s="20" customFormat="1" x14ac:dyDescent="0.2"/>
    <row r="183" s="20" customFormat="1" x14ac:dyDescent="0.2"/>
    <row r="184" s="20" customFormat="1" x14ac:dyDescent="0.2"/>
    <row r="185" s="20" customFormat="1" x14ac:dyDescent="0.2"/>
    <row r="186" s="20" customFormat="1" x14ac:dyDescent="0.2"/>
    <row r="187" s="20" customFormat="1" x14ac:dyDescent="0.2"/>
    <row r="188" s="20" customFormat="1" x14ac:dyDescent="0.2"/>
    <row r="189" s="20" customFormat="1" x14ac:dyDescent="0.2"/>
    <row r="190" s="20" customFormat="1" x14ac:dyDescent="0.2"/>
    <row r="191" s="20" customFormat="1" x14ac:dyDescent="0.2"/>
    <row r="192" s="20" customFormat="1" x14ac:dyDescent="0.2"/>
    <row r="193" s="20" customFormat="1" x14ac:dyDescent="0.2"/>
    <row r="194" s="20" customFormat="1" x14ac:dyDescent="0.2"/>
    <row r="195" s="20" customFormat="1" x14ac:dyDescent="0.2"/>
    <row r="196" s="20" customFormat="1" x14ac:dyDescent="0.2"/>
    <row r="197" s="20" customFormat="1" x14ac:dyDescent="0.2"/>
    <row r="198" s="20" customFormat="1" x14ac:dyDescent="0.2"/>
    <row r="199" s="20" customFormat="1" x14ac:dyDescent="0.2"/>
    <row r="200" s="20" customFormat="1" x14ac:dyDescent="0.2"/>
    <row r="201" s="20" customFormat="1" x14ac:dyDescent="0.2"/>
    <row r="202" s="20" customFormat="1" x14ac:dyDescent="0.2"/>
    <row r="203" s="20" customFormat="1" x14ac:dyDescent="0.2"/>
    <row r="204" s="20" customFormat="1" x14ac:dyDescent="0.2"/>
    <row r="205" s="20" customFormat="1" x14ac:dyDescent="0.2"/>
    <row r="206" s="20" customFormat="1" x14ac:dyDescent="0.2"/>
    <row r="207" s="20" customFormat="1" x14ac:dyDescent="0.2"/>
    <row r="208" s="20" customFormat="1" x14ac:dyDescent="0.2"/>
    <row r="209" s="20" customFormat="1" x14ac:dyDescent="0.2"/>
    <row r="210" s="20" customFormat="1" x14ac:dyDescent="0.2"/>
    <row r="211" s="20" customFormat="1" x14ac:dyDescent="0.2"/>
    <row r="212" s="20" customFormat="1" x14ac:dyDescent="0.2"/>
    <row r="213" s="20" customFormat="1" x14ac:dyDescent="0.2"/>
    <row r="214" s="20" customFormat="1" x14ac:dyDescent="0.2"/>
    <row r="215" s="20" customFormat="1" x14ac:dyDescent="0.2"/>
    <row r="216" s="20" customFormat="1" x14ac:dyDescent="0.2"/>
    <row r="217" s="20" customFormat="1" x14ac:dyDescent="0.2"/>
    <row r="218" s="20" customFormat="1" x14ac:dyDescent="0.2"/>
    <row r="219" s="20" customFormat="1" x14ac:dyDescent="0.2"/>
    <row r="220" s="20" customFormat="1" x14ac:dyDescent="0.2"/>
    <row r="221" s="20" customFormat="1" x14ac:dyDescent="0.2"/>
    <row r="222" s="20" customFormat="1" x14ac:dyDescent="0.2"/>
    <row r="223" s="20" customFormat="1" x14ac:dyDescent="0.2"/>
    <row r="224" s="20" customFormat="1" x14ac:dyDescent="0.2"/>
    <row r="225" s="20" customFormat="1" x14ac:dyDescent="0.2"/>
    <row r="226" s="20" customFormat="1" x14ac:dyDescent="0.2"/>
    <row r="227" s="20" customFormat="1" x14ac:dyDescent="0.2"/>
    <row r="228" s="20" customFormat="1" x14ac:dyDescent="0.2"/>
    <row r="229" s="20" customFormat="1" x14ac:dyDescent="0.2"/>
    <row r="230" s="20" customFormat="1" x14ac:dyDescent="0.2"/>
    <row r="231" s="20" customFormat="1" x14ac:dyDescent="0.2"/>
    <row r="232" s="20" customFormat="1" x14ac:dyDescent="0.2"/>
    <row r="233" s="20" customFormat="1" x14ac:dyDescent="0.2"/>
    <row r="234" s="20" customFormat="1" x14ac:dyDescent="0.2"/>
    <row r="235" s="20" customFormat="1" x14ac:dyDescent="0.2"/>
    <row r="236" s="20" customFormat="1" x14ac:dyDescent="0.2"/>
    <row r="237" s="20" customFormat="1" x14ac:dyDescent="0.2"/>
    <row r="238" s="20" customFormat="1" x14ac:dyDescent="0.2"/>
    <row r="239" s="20" customFormat="1" x14ac:dyDescent="0.2"/>
    <row r="240" s="20" customFormat="1" x14ac:dyDescent="0.2"/>
    <row r="241" s="20" customFormat="1" x14ac:dyDescent="0.2"/>
    <row r="242" s="20" customFormat="1" x14ac:dyDescent="0.2"/>
    <row r="243" s="20" customFormat="1" x14ac:dyDescent="0.2"/>
    <row r="244" s="20" customFormat="1" x14ac:dyDescent="0.2"/>
    <row r="245" s="20" customFormat="1" x14ac:dyDescent="0.2"/>
    <row r="246" s="20" customFormat="1" x14ac:dyDescent="0.2"/>
    <row r="247" s="20" customFormat="1" x14ac:dyDescent="0.2"/>
    <row r="248" s="20" customFormat="1" x14ac:dyDescent="0.2"/>
    <row r="249" s="20" customFormat="1" x14ac:dyDescent="0.2"/>
    <row r="250" s="20" customFormat="1" x14ac:dyDescent="0.2"/>
    <row r="251" s="20" customFormat="1" x14ac:dyDescent="0.2"/>
    <row r="252" s="20" customFormat="1" x14ac:dyDescent="0.2"/>
    <row r="253" s="20" customFormat="1" x14ac:dyDescent="0.2"/>
    <row r="254" s="20" customFormat="1" x14ac:dyDescent="0.2"/>
    <row r="255" s="20" customFormat="1" x14ac:dyDescent="0.2"/>
    <row r="256" s="20" customFormat="1" x14ac:dyDescent="0.2"/>
    <row r="257" s="20" customFormat="1" x14ac:dyDescent="0.2"/>
    <row r="258" s="20" customFormat="1" x14ac:dyDescent="0.2"/>
    <row r="259" s="20" customFormat="1" x14ac:dyDescent="0.2"/>
    <row r="260" s="20" customFormat="1" x14ac:dyDescent="0.2"/>
    <row r="261" s="20" customFormat="1" x14ac:dyDescent="0.2"/>
    <row r="262" s="20" customFormat="1" x14ac:dyDescent="0.2"/>
    <row r="263" s="20" customFormat="1" x14ac:dyDescent="0.2"/>
    <row r="264" s="20" customFormat="1" x14ac:dyDescent="0.2"/>
    <row r="265" s="20" customFormat="1" x14ac:dyDescent="0.2"/>
    <row r="266" s="20" customFormat="1" x14ac:dyDescent="0.2"/>
    <row r="267" s="20" customFormat="1" x14ac:dyDescent="0.2"/>
    <row r="268" s="20" customFormat="1" x14ac:dyDescent="0.2"/>
    <row r="269" s="20" customFormat="1" x14ac:dyDescent="0.2"/>
    <row r="270" s="20" customFormat="1" x14ac:dyDescent="0.2"/>
    <row r="271" s="20" customFormat="1" x14ac:dyDescent="0.2"/>
    <row r="272" s="20" customFormat="1" x14ac:dyDescent="0.2"/>
    <row r="273" s="20" customFormat="1" x14ac:dyDescent="0.2"/>
    <row r="274" s="20" customFormat="1" x14ac:dyDescent="0.2"/>
    <row r="275" s="20" customFormat="1" x14ac:dyDescent="0.2"/>
    <row r="276" s="20" customFormat="1" x14ac:dyDescent="0.2"/>
    <row r="277" s="20" customFormat="1" x14ac:dyDescent="0.2"/>
    <row r="278" s="20" customFormat="1" x14ac:dyDescent="0.2"/>
    <row r="279" s="20" customFormat="1" x14ac:dyDescent="0.2"/>
    <row r="280" s="20" customFormat="1" x14ac:dyDescent="0.2"/>
    <row r="281" s="20" customFormat="1" x14ac:dyDescent="0.2"/>
    <row r="282" s="20" customFormat="1" x14ac:dyDescent="0.2"/>
    <row r="283" s="20" customFormat="1" x14ac:dyDescent="0.2"/>
    <row r="284" s="20" customFormat="1" x14ac:dyDescent="0.2"/>
    <row r="285" s="20" customFormat="1" x14ac:dyDescent="0.2"/>
    <row r="286" s="20" customFormat="1" x14ac:dyDescent="0.2"/>
    <row r="287" s="20" customFormat="1" x14ac:dyDescent="0.2"/>
    <row r="288" s="20" customFormat="1" x14ac:dyDescent="0.2"/>
    <row r="289" s="20" customFormat="1" x14ac:dyDescent="0.2"/>
    <row r="290" s="20" customFormat="1" x14ac:dyDescent="0.2"/>
    <row r="291" s="20" customFormat="1" x14ac:dyDescent="0.2"/>
    <row r="292" s="20" customFormat="1" x14ac:dyDescent="0.2"/>
    <row r="293" s="20" customFormat="1" x14ac:dyDescent="0.2"/>
    <row r="294" s="20" customFormat="1" x14ac:dyDescent="0.2"/>
    <row r="295" s="20" customFormat="1" x14ac:dyDescent="0.2"/>
    <row r="296" s="20" customFormat="1" x14ac:dyDescent="0.2"/>
    <row r="297" s="20" customFormat="1" x14ac:dyDescent="0.2"/>
    <row r="298" s="20" customFormat="1" x14ac:dyDescent="0.2"/>
    <row r="299" s="20" customFormat="1" x14ac:dyDescent="0.2"/>
    <row r="300" s="20" customFormat="1" x14ac:dyDescent="0.2"/>
    <row r="301" s="20" customFormat="1" x14ac:dyDescent="0.2"/>
    <row r="302" s="20" customFormat="1" x14ac:dyDescent="0.2"/>
    <row r="303" s="20" customFormat="1" x14ac:dyDescent="0.2"/>
    <row r="304" s="20" customFormat="1" x14ac:dyDescent="0.2"/>
    <row r="305" s="20" customFormat="1" x14ac:dyDescent="0.2"/>
    <row r="306" s="20" customFormat="1" x14ac:dyDescent="0.2"/>
    <row r="307" s="20" customFormat="1" x14ac:dyDescent="0.2"/>
    <row r="308" s="20" customFormat="1" x14ac:dyDescent="0.2"/>
    <row r="309" s="20" customFormat="1" x14ac:dyDescent="0.2"/>
    <row r="310" s="20" customFormat="1" x14ac:dyDescent="0.2"/>
    <row r="311" s="20" customFormat="1" x14ac:dyDescent="0.2"/>
    <row r="312" s="20" customFormat="1" x14ac:dyDescent="0.2"/>
    <row r="313" s="20" customFormat="1" x14ac:dyDescent="0.2"/>
    <row r="314" s="20" customFormat="1" x14ac:dyDescent="0.2"/>
    <row r="315" s="20" customFormat="1" x14ac:dyDescent="0.2"/>
    <row r="316" s="20" customFormat="1" x14ac:dyDescent="0.2"/>
    <row r="317" s="20" customFormat="1" x14ac:dyDescent="0.2"/>
    <row r="318" s="20" customFormat="1" x14ac:dyDescent="0.2"/>
    <row r="319" s="20" customFormat="1" x14ac:dyDescent="0.2"/>
    <row r="320" s="20" customFormat="1" x14ac:dyDescent="0.2"/>
    <row r="321" s="20" customFormat="1" x14ac:dyDescent="0.2"/>
    <row r="322" s="20" customFormat="1" x14ac:dyDescent="0.2"/>
    <row r="323" s="20" customFormat="1" x14ac:dyDescent="0.2"/>
    <row r="324" s="20" customFormat="1" x14ac:dyDescent="0.2"/>
    <row r="325" s="20" customFormat="1" x14ac:dyDescent="0.2"/>
    <row r="326" s="20" customFormat="1" x14ac:dyDescent="0.2"/>
    <row r="327" s="20" customFormat="1" x14ac:dyDescent="0.2"/>
    <row r="328" s="20" customFormat="1" x14ac:dyDescent="0.2"/>
    <row r="329" s="20" customFormat="1" x14ac:dyDescent="0.2"/>
    <row r="330" s="20" customFormat="1" x14ac:dyDescent="0.2"/>
    <row r="331" s="20" customFormat="1" x14ac:dyDescent="0.2"/>
    <row r="332" s="20" customFormat="1" x14ac:dyDescent="0.2"/>
    <row r="333" s="20" customFormat="1" x14ac:dyDescent="0.2"/>
    <row r="334" s="20" customFormat="1" x14ac:dyDescent="0.2"/>
    <row r="335" s="20" customFormat="1" x14ac:dyDescent="0.2"/>
    <row r="336" s="20" customFormat="1" x14ac:dyDescent="0.2"/>
    <row r="337" s="20" customFormat="1" x14ac:dyDescent="0.2"/>
    <row r="338" s="20" customFormat="1" x14ac:dyDescent="0.2"/>
    <row r="339" s="20" customFormat="1" x14ac:dyDescent="0.2"/>
    <row r="340" s="20" customFormat="1" x14ac:dyDescent="0.2"/>
    <row r="341" s="20" customFormat="1" x14ac:dyDescent="0.2"/>
    <row r="342" s="20" customFormat="1" x14ac:dyDescent="0.2"/>
    <row r="343" s="20" customFormat="1" x14ac:dyDescent="0.2"/>
    <row r="344" s="20" customFormat="1" x14ac:dyDescent="0.2"/>
    <row r="345" s="20" customFormat="1" x14ac:dyDescent="0.2"/>
    <row r="346" s="20" customFormat="1" x14ac:dyDescent="0.2"/>
    <row r="347" s="20" customFormat="1" x14ac:dyDescent="0.2"/>
    <row r="348" s="20" customFormat="1" x14ac:dyDescent="0.2"/>
    <row r="349" s="20" customFormat="1" x14ac:dyDescent="0.2"/>
    <row r="350" s="20" customFormat="1" x14ac:dyDescent="0.2"/>
    <row r="351" s="20" customFormat="1" x14ac:dyDescent="0.2"/>
    <row r="352" s="20" customFormat="1" x14ac:dyDescent="0.2"/>
    <row r="353" s="20" customFormat="1" x14ac:dyDescent="0.2"/>
    <row r="354" s="20" customFormat="1" x14ac:dyDescent="0.2"/>
    <row r="355" s="20" customFormat="1" x14ac:dyDescent="0.2"/>
    <row r="356" s="20" customFormat="1" x14ac:dyDescent="0.2"/>
    <row r="357" s="20" customFormat="1" x14ac:dyDescent="0.2"/>
    <row r="358" s="20" customFormat="1" x14ac:dyDescent="0.2"/>
    <row r="359" s="20" customFormat="1" x14ac:dyDescent="0.2"/>
    <row r="360" s="20" customFormat="1" x14ac:dyDescent="0.2"/>
    <row r="361" s="20" customFormat="1" x14ac:dyDescent="0.2"/>
    <row r="362" s="20" customFormat="1" x14ac:dyDescent="0.2"/>
    <row r="363" s="20" customFormat="1" x14ac:dyDescent="0.2"/>
    <row r="364" s="20" customFormat="1" x14ac:dyDescent="0.2"/>
    <row r="365" s="20" customFormat="1" x14ac:dyDescent="0.2"/>
    <row r="366" s="20" customFormat="1" x14ac:dyDescent="0.2"/>
    <row r="367" s="20" customFormat="1" x14ac:dyDescent="0.2"/>
    <row r="368" s="20" customFormat="1" x14ac:dyDescent="0.2"/>
    <row r="369" s="20" customFormat="1" x14ac:dyDescent="0.2"/>
    <row r="370" s="20" customFormat="1" x14ac:dyDescent="0.2"/>
    <row r="371" s="20" customFormat="1" x14ac:dyDescent="0.2"/>
    <row r="372" s="20" customFormat="1" x14ac:dyDescent="0.2"/>
    <row r="373" s="20" customFormat="1" x14ac:dyDescent="0.2"/>
    <row r="374" s="20" customFormat="1" x14ac:dyDescent="0.2"/>
    <row r="375" s="20" customFormat="1" x14ac:dyDescent="0.2"/>
    <row r="376" s="20" customFormat="1" x14ac:dyDescent="0.2"/>
    <row r="377" s="20" customFormat="1" x14ac:dyDescent="0.2"/>
    <row r="378" s="20" customFormat="1" x14ac:dyDescent="0.2"/>
    <row r="379" s="20" customFormat="1" x14ac:dyDescent="0.2"/>
    <row r="380" s="20" customFormat="1" x14ac:dyDescent="0.2"/>
    <row r="381" s="20" customFormat="1" x14ac:dyDescent="0.2"/>
    <row r="382" s="20" customFormat="1" x14ac:dyDescent="0.2"/>
    <row r="383" s="20" customFormat="1" x14ac:dyDescent="0.2"/>
    <row r="384" s="20" customFormat="1" x14ac:dyDescent="0.2"/>
    <row r="385" s="20" customFormat="1" x14ac:dyDescent="0.2"/>
    <row r="386" s="20" customFormat="1" x14ac:dyDescent="0.2"/>
    <row r="387" s="20" customFormat="1" x14ac:dyDescent="0.2"/>
    <row r="388" s="20" customFormat="1" x14ac:dyDescent="0.2"/>
    <row r="389" s="20" customFormat="1" x14ac:dyDescent="0.2"/>
    <row r="390" s="20" customFormat="1" x14ac:dyDescent="0.2"/>
    <row r="391" s="20" customFormat="1" x14ac:dyDescent="0.2"/>
    <row r="392" s="20" customFormat="1" x14ac:dyDescent="0.2"/>
    <row r="393" s="20" customFormat="1" x14ac:dyDescent="0.2"/>
    <row r="394" s="20" customFormat="1" x14ac:dyDescent="0.2"/>
    <row r="395" s="20" customFormat="1" x14ac:dyDescent="0.2"/>
    <row r="396" s="20" customFormat="1" x14ac:dyDescent="0.2"/>
    <row r="397" s="20" customFormat="1" x14ac:dyDescent="0.2"/>
    <row r="398" s="20" customFormat="1" x14ac:dyDescent="0.2"/>
    <row r="399" s="20" customFormat="1" x14ac:dyDescent="0.2"/>
    <row r="400" s="20" customFormat="1" x14ac:dyDescent="0.2"/>
    <row r="401" s="20" customFormat="1" x14ac:dyDescent="0.2"/>
    <row r="402" s="20" customFormat="1" x14ac:dyDescent="0.2"/>
    <row r="403" s="20" customFormat="1" x14ac:dyDescent="0.2"/>
    <row r="404" s="20" customFormat="1" x14ac:dyDescent="0.2"/>
    <row r="405" s="20" customFormat="1" x14ac:dyDescent="0.2"/>
    <row r="406" s="20" customFormat="1" x14ac:dyDescent="0.2"/>
    <row r="407" s="20" customFormat="1" x14ac:dyDescent="0.2"/>
    <row r="408" s="20" customFormat="1" x14ac:dyDescent="0.2"/>
    <row r="409" s="20" customFormat="1" x14ac:dyDescent="0.2"/>
    <row r="410" s="20" customFormat="1" x14ac:dyDescent="0.2"/>
    <row r="411" s="20" customFormat="1" x14ac:dyDescent="0.2"/>
    <row r="412" s="20" customFormat="1" x14ac:dyDescent="0.2"/>
    <row r="413" s="20" customFormat="1" x14ac:dyDescent="0.2"/>
    <row r="414" s="20" customFormat="1" x14ac:dyDescent="0.2"/>
    <row r="415" s="20" customFormat="1" x14ac:dyDescent="0.2"/>
    <row r="416" s="20" customFormat="1" x14ac:dyDescent="0.2"/>
    <row r="417" s="20" customFormat="1" x14ac:dyDescent="0.2"/>
    <row r="418" s="20" customFormat="1" x14ac:dyDescent="0.2"/>
    <row r="419" s="20" customFormat="1" x14ac:dyDescent="0.2"/>
    <row r="420" s="20" customFormat="1" x14ac:dyDescent="0.2"/>
    <row r="421" s="20" customFormat="1" x14ac:dyDescent="0.2"/>
    <row r="422" s="20" customFormat="1" x14ac:dyDescent="0.2"/>
    <row r="423" s="20" customFormat="1" x14ac:dyDescent="0.2"/>
    <row r="424" s="20" customFormat="1" x14ac:dyDescent="0.2"/>
    <row r="425" s="20" customFormat="1" x14ac:dyDescent="0.2"/>
    <row r="426" s="20" customFormat="1" x14ac:dyDescent="0.2"/>
    <row r="427" s="20" customFormat="1" x14ac:dyDescent="0.2"/>
    <row r="428" s="20" customFormat="1" x14ac:dyDescent="0.2"/>
    <row r="429" s="20" customFormat="1" x14ac:dyDescent="0.2"/>
    <row r="430" s="20" customFormat="1" x14ac:dyDescent="0.2"/>
    <row r="431" s="20" customFormat="1" x14ac:dyDescent="0.2"/>
    <row r="432" s="20" customFormat="1" x14ac:dyDescent="0.2"/>
    <row r="433" s="20" customFormat="1" x14ac:dyDescent="0.2"/>
    <row r="434" s="20" customFormat="1" x14ac:dyDescent="0.2"/>
    <row r="435" s="20" customFormat="1" x14ac:dyDescent="0.2"/>
    <row r="436" s="20" customFormat="1" x14ac:dyDescent="0.2"/>
    <row r="437" s="20" customFormat="1" x14ac:dyDescent="0.2"/>
    <row r="438" s="20" customFormat="1" x14ac:dyDescent="0.2"/>
    <row r="439" s="20" customFormat="1" x14ac:dyDescent="0.2"/>
    <row r="440" s="20" customFormat="1" x14ac:dyDescent="0.2"/>
    <row r="441" s="20" customFormat="1" x14ac:dyDescent="0.2"/>
    <row r="442" s="20" customFormat="1" x14ac:dyDescent="0.2"/>
    <row r="443" s="20" customFormat="1" x14ac:dyDescent="0.2"/>
    <row r="444" s="20" customFormat="1" x14ac:dyDescent="0.2"/>
    <row r="445" s="20" customFormat="1" x14ac:dyDescent="0.2"/>
    <row r="446" s="20" customFormat="1" x14ac:dyDescent="0.2"/>
    <row r="447" s="20" customFormat="1" x14ac:dyDescent="0.2"/>
    <row r="448" s="20" customFormat="1" x14ac:dyDescent="0.2"/>
    <row r="449" s="20" customFormat="1" x14ac:dyDescent="0.2"/>
    <row r="450" s="20" customFormat="1" x14ac:dyDescent="0.2"/>
    <row r="451" s="20" customFormat="1" x14ac:dyDescent="0.2"/>
    <row r="452" s="20" customFormat="1" x14ac:dyDescent="0.2"/>
    <row r="453" s="20" customFormat="1" x14ac:dyDescent="0.2"/>
    <row r="454" s="20" customFormat="1" x14ac:dyDescent="0.2"/>
    <row r="455" s="20" customFormat="1" x14ac:dyDescent="0.2"/>
    <row r="456" s="20" customFormat="1" x14ac:dyDescent="0.2"/>
    <row r="457" s="20" customFormat="1" x14ac:dyDescent="0.2"/>
    <row r="458" s="20" customFormat="1" x14ac:dyDescent="0.2"/>
    <row r="459" s="20" customFormat="1" x14ac:dyDescent="0.2"/>
    <row r="460" s="20" customFormat="1" x14ac:dyDescent="0.2"/>
    <row r="461" s="20" customFormat="1" x14ac:dyDescent="0.2"/>
    <row r="462" s="20" customFormat="1" x14ac:dyDescent="0.2"/>
    <row r="463" s="20" customFormat="1" x14ac:dyDescent="0.2"/>
    <row r="464" s="20" customFormat="1" x14ac:dyDescent="0.2"/>
    <row r="465" s="20" customFormat="1" x14ac:dyDescent="0.2"/>
    <row r="466" s="20" customFormat="1" x14ac:dyDescent="0.2"/>
    <row r="467" s="20" customFormat="1" x14ac:dyDescent="0.2"/>
    <row r="468" s="20" customFormat="1" x14ac:dyDescent="0.2"/>
    <row r="469" s="20" customFormat="1" x14ac:dyDescent="0.2"/>
    <row r="470" s="20" customFormat="1" x14ac:dyDescent="0.2"/>
    <row r="471" s="20" customFormat="1" x14ac:dyDescent="0.2"/>
    <row r="472" s="20" customFormat="1" x14ac:dyDescent="0.2"/>
    <row r="473" s="20" customFormat="1" x14ac:dyDescent="0.2"/>
    <row r="474" s="20" customFormat="1" x14ac:dyDescent="0.2"/>
    <row r="475" s="20" customFormat="1" x14ac:dyDescent="0.2"/>
    <row r="476" s="20" customFormat="1" x14ac:dyDescent="0.2"/>
    <row r="477" s="20" customFormat="1" x14ac:dyDescent="0.2"/>
    <row r="478" s="20" customFormat="1" x14ac:dyDescent="0.2"/>
    <row r="479" s="20" customFormat="1" x14ac:dyDescent="0.2"/>
    <row r="480" s="20" customFormat="1" x14ac:dyDescent="0.2"/>
    <row r="481" s="20" customFormat="1" x14ac:dyDescent="0.2"/>
    <row r="482" s="20" customFormat="1" x14ac:dyDescent="0.2"/>
    <row r="483" s="20" customFormat="1" x14ac:dyDescent="0.2"/>
    <row r="484" s="20" customFormat="1" x14ac:dyDescent="0.2"/>
    <row r="485" s="20" customFormat="1" x14ac:dyDescent="0.2"/>
    <row r="486" s="20" customFormat="1" x14ac:dyDescent="0.2"/>
    <row r="487" s="20" customFormat="1" x14ac:dyDescent="0.2"/>
    <row r="488" s="20" customFormat="1" x14ac:dyDescent="0.2"/>
    <row r="489" s="20" customFormat="1" x14ac:dyDescent="0.2"/>
    <row r="490" s="20" customFormat="1" x14ac:dyDescent="0.2"/>
    <row r="491" s="20" customFormat="1" x14ac:dyDescent="0.2"/>
    <row r="492" s="20" customFormat="1" x14ac:dyDescent="0.2"/>
    <row r="493" s="20" customFormat="1" x14ac:dyDescent="0.2"/>
    <row r="494" s="20" customFormat="1" x14ac:dyDescent="0.2"/>
    <row r="495" s="20" customFormat="1" x14ac:dyDescent="0.2"/>
    <row r="496" s="20" customFormat="1" x14ac:dyDescent="0.2"/>
    <row r="497" s="20" customFormat="1" x14ac:dyDescent="0.2"/>
    <row r="498" s="20" customFormat="1" x14ac:dyDescent="0.2"/>
    <row r="499" s="20" customFormat="1" x14ac:dyDescent="0.2"/>
    <row r="500" s="20" customFormat="1" x14ac:dyDescent="0.2"/>
    <row r="501" s="20" customFormat="1" x14ac:dyDescent="0.2"/>
    <row r="502" s="20" customFormat="1" x14ac:dyDescent="0.2"/>
    <row r="503" s="20" customFormat="1" x14ac:dyDescent="0.2"/>
    <row r="504" s="20" customFormat="1" x14ac:dyDescent="0.2"/>
    <row r="505" s="20" customFormat="1" x14ac:dyDescent="0.2"/>
    <row r="506" s="20" customFormat="1" x14ac:dyDescent="0.2"/>
    <row r="507" s="20" customFormat="1" x14ac:dyDescent="0.2"/>
    <row r="508" s="20" customFormat="1" x14ac:dyDescent="0.2"/>
    <row r="509" s="20" customFormat="1" x14ac:dyDescent="0.2"/>
    <row r="510" s="20" customFormat="1" x14ac:dyDescent="0.2"/>
    <row r="511" s="20" customFormat="1" x14ac:dyDescent="0.2"/>
    <row r="512" s="20" customFormat="1" x14ac:dyDescent="0.2"/>
    <row r="513" s="20" customFormat="1" x14ac:dyDescent="0.2"/>
    <row r="514" s="20" customFormat="1" x14ac:dyDescent="0.2"/>
    <row r="515" s="20" customFormat="1" x14ac:dyDescent="0.2"/>
    <row r="516" s="20" customFormat="1" x14ac:dyDescent="0.2"/>
    <row r="517" s="20" customFormat="1" x14ac:dyDescent="0.2"/>
    <row r="518" s="20" customFormat="1" x14ac:dyDescent="0.2"/>
    <row r="519" s="20" customFormat="1" x14ac:dyDescent="0.2"/>
    <row r="520" s="20" customFormat="1" x14ac:dyDescent="0.2"/>
    <row r="521" s="20" customFormat="1" x14ac:dyDescent="0.2"/>
    <row r="522" s="20" customFormat="1" x14ac:dyDescent="0.2"/>
    <row r="523" s="20" customFormat="1" x14ac:dyDescent="0.2"/>
    <row r="524" s="20" customFormat="1" x14ac:dyDescent="0.2"/>
    <row r="525" s="20" customFormat="1" x14ac:dyDescent="0.2"/>
    <row r="526" s="20" customFormat="1" x14ac:dyDescent="0.2"/>
    <row r="527" s="20" customFormat="1" x14ac:dyDescent="0.2"/>
    <row r="528" s="20" customFormat="1" x14ac:dyDescent="0.2"/>
    <row r="529" s="20" customFormat="1" x14ac:dyDescent="0.2"/>
    <row r="530" s="20" customFormat="1" x14ac:dyDescent="0.2"/>
    <row r="531" s="20" customFormat="1" x14ac:dyDescent="0.2"/>
    <row r="532" s="20" customFormat="1" x14ac:dyDescent="0.2"/>
    <row r="533" s="20" customFormat="1" x14ac:dyDescent="0.2"/>
    <row r="534" s="20" customFormat="1" x14ac:dyDescent="0.2"/>
    <row r="535" s="20" customFormat="1" x14ac:dyDescent="0.2"/>
    <row r="536" s="20" customFormat="1" x14ac:dyDescent="0.2"/>
    <row r="537" s="20" customFormat="1" x14ac:dyDescent="0.2"/>
    <row r="538" s="20" customFormat="1" x14ac:dyDescent="0.2"/>
    <row r="539" s="20" customFormat="1" x14ac:dyDescent="0.2"/>
    <row r="540" s="20" customFormat="1" x14ac:dyDescent="0.2"/>
    <row r="541" s="20" customFormat="1" x14ac:dyDescent="0.2"/>
    <row r="542" s="20" customFormat="1" x14ac:dyDescent="0.2"/>
    <row r="543" s="20" customFormat="1" x14ac:dyDescent="0.2"/>
  </sheetData>
  <sheetProtection algorithmName="SHA-512" hashValue="UxVYY/mJmqLKPIKVRpSrup4f2Hd2CPVJm8/4SGsmwgl5aIJtAbXsr59T0txEQ9D08oIDTgbxs14Q9oY7jIfgHA==" saltValue="WXGalIxcvcJpfa8PuH58Ag==" spinCount="100000" sheet="1" objects="1" scenarios="1"/>
  <mergeCells count="13">
    <mergeCell ref="A44:B45"/>
    <mergeCell ref="A9:B9"/>
    <mergeCell ref="B55:C55"/>
    <mergeCell ref="B56:C56"/>
    <mergeCell ref="B60:C60"/>
    <mergeCell ref="A46:B47"/>
    <mergeCell ref="A98:C98"/>
    <mergeCell ref="B61:C61"/>
    <mergeCell ref="A93:C94"/>
    <mergeCell ref="A96:C97"/>
    <mergeCell ref="A52:C52"/>
    <mergeCell ref="B62:C62"/>
    <mergeCell ref="A95:C95"/>
  </mergeCells>
  <phoneticPr fontId="5" type="noConversion"/>
  <dataValidations count="4">
    <dataValidation type="list" allowBlank="1" showInputMessage="1" showErrorMessage="1" sqref="C67:C70" xr:uid="{B5708A70-5AAD-49A4-B91A-A7E6295601AE}">
      <formula1>"Yes,No,This is a residential building"</formula1>
    </dataValidation>
    <dataValidation type="list" allowBlank="1" showInputMessage="1" showErrorMessage="1" sqref="B13 B15" xr:uid="{1D42153A-5D9F-44F8-9475-94AC670600A6}">
      <formula1>"Multi-Unit Residential,Commercial"</formula1>
    </dataValidation>
    <dataValidation type="list" allowBlank="1" showInputMessage="1" showErrorMessage="1" sqref="B56:C56 B12" xr:uid="{910570DD-C019-4273-8A09-647C40680C78}">
      <formula1>"Rental Apartment, Commercial Building, Mixed-Use (Non-Strata), Strata: Residential, Strata: Commercial"</formula1>
    </dataValidation>
    <dataValidation type="list" allowBlank="1" showInputMessage="1" showErrorMessage="1" sqref="B19:B20" xr:uid="{36E077D5-A760-43F0-A2F7-657DF29D1908}">
      <formula1>"Yes,No"</formula1>
    </dataValidation>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B8BB4-ED46-40AA-8FE3-24A05754BC3C}">
  <dimension ref="A1:CG581"/>
  <sheetViews>
    <sheetView tabSelected="1" topLeftCell="A17" zoomScaleNormal="100" workbookViewId="0">
      <selection activeCell="A36" sqref="A36"/>
    </sheetView>
  </sheetViews>
  <sheetFormatPr defaultRowHeight="14.25" x14ac:dyDescent="0.2"/>
  <cols>
    <col min="1" max="1" width="64.625" customWidth="1"/>
    <col min="2" max="2" width="25.875" customWidth="1"/>
    <col min="3" max="3" width="22.625" style="20" customWidth="1"/>
    <col min="4" max="85" width="9" style="20"/>
  </cols>
  <sheetData>
    <row r="1" spans="1:2" s="20" customFormat="1" ht="86.25" customHeight="1" x14ac:dyDescent="0.2">
      <c r="A1" s="38" t="s">
        <v>72</v>
      </c>
    </row>
    <row r="2" spans="1:2" s="20" customFormat="1" x14ac:dyDescent="0.2"/>
    <row r="3" spans="1:2" s="20" customFormat="1" ht="72" x14ac:dyDescent="0.2">
      <c r="A3" s="39" t="s">
        <v>73</v>
      </c>
    </row>
    <row r="4" spans="1:2" s="20" customFormat="1" ht="15" thickBot="1" x14ac:dyDescent="0.25"/>
    <row r="5" spans="1:2" ht="15" x14ac:dyDescent="0.25">
      <c r="A5" s="1" t="s">
        <v>17</v>
      </c>
      <c r="B5" s="20"/>
    </row>
    <row r="6" spans="1:2" x14ac:dyDescent="0.2">
      <c r="A6" s="25" t="s">
        <v>18</v>
      </c>
      <c r="B6" s="20"/>
    </row>
    <row r="7" spans="1:2" x14ac:dyDescent="0.2">
      <c r="A7" s="8" t="s">
        <v>19</v>
      </c>
      <c r="B7" s="20"/>
    </row>
    <row r="8" spans="1:2" ht="15.75" thickBot="1" x14ac:dyDescent="0.3">
      <c r="A8" s="2" t="s">
        <v>20</v>
      </c>
      <c r="B8" s="20"/>
    </row>
    <row r="9" spans="1:2" s="20" customFormat="1" x14ac:dyDescent="0.2"/>
    <row r="10" spans="1:2" s="20" customFormat="1" ht="15" thickBot="1" x14ac:dyDescent="0.25"/>
    <row r="11" spans="1:2" ht="35.1" customHeight="1" x14ac:dyDescent="0.2">
      <c r="A11" s="153" t="s">
        <v>74</v>
      </c>
      <c r="B11" s="154"/>
    </row>
    <row r="12" spans="1:2" ht="15.75" x14ac:dyDescent="0.2">
      <c r="A12" s="75" t="s">
        <v>84</v>
      </c>
      <c r="B12" s="74"/>
    </row>
    <row r="13" spans="1:2" x14ac:dyDescent="0.2">
      <c r="A13" s="26" t="s">
        <v>75</v>
      </c>
      <c r="B13" s="41"/>
    </row>
    <row r="14" spans="1:2" x14ac:dyDescent="0.2">
      <c r="A14" s="26" t="s">
        <v>35</v>
      </c>
      <c r="B14" s="41">
        <v>0</v>
      </c>
    </row>
    <row r="15" spans="1:2" x14ac:dyDescent="0.2">
      <c r="A15" s="26" t="s">
        <v>77</v>
      </c>
      <c r="B15" s="121">
        <v>0</v>
      </c>
    </row>
    <row r="16" spans="1:2" x14ac:dyDescent="0.2">
      <c r="A16" s="26" t="str">
        <f>"Unit Entitlement for Strata Lot "&amp;B14&amp;":"</f>
        <v>Unit Entitlement for Strata Lot 0:</v>
      </c>
      <c r="B16" s="121">
        <v>0</v>
      </c>
    </row>
    <row r="17" spans="1:3" x14ac:dyDescent="0.2">
      <c r="A17" s="114" t="s">
        <v>76</v>
      </c>
      <c r="B17" s="115" t="e">
        <f>B16/B15</f>
        <v>#DIV/0!</v>
      </c>
    </row>
    <row r="18" spans="1:3" ht="15" x14ac:dyDescent="0.25">
      <c r="A18" s="26" t="s">
        <v>78</v>
      </c>
      <c r="B18" s="42" t="s">
        <v>69</v>
      </c>
      <c r="C18" s="36"/>
    </row>
    <row r="19" spans="1:3" ht="15" x14ac:dyDescent="0.25">
      <c r="A19" s="44" t="str">
        <f>IF(OR(B18="Strata: Commercial",B18="Strata: Residential")," ","This is not the correct calculator, please use calculator below or on other tab.")</f>
        <v xml:space="preserve"> </v>
      </c>
      <c r="B19" s="9"/>
      <c r="C19" s="72"/>
    </row>
    <row r="20" spans="1:3" ht="15" x14ac:dyDescent="0.25">
      <c r="A20" s="3" t="s">
        <v>3</v>
      </c>
      <c r="B20" s="59" t="str">
        <f>IF((OR(B18="Strata: Commercial",B18="Strata: Residential")),(IF(B18="Strata: Residential","Class 1","Class 6"))," ")</f>
        <v>Class 1</v>
      </c>
      <c r="C20" s="72"/>
    </row>
    <row r="21" spans="1:3" ht="15" x14ac:dyDescent="0.25">
      <c r="A21" s="44"/>
      <c r="B21" s="9"/>
      <c r="C21" s="36"/>
    </row>
    <row r="22" spans="1:3" x14ac:dyDescent="0.2">
      <c r="A22" s="3" t="s">
        <v>12</v>
      </c>
      <c r="B22" s="109">
        <f>IF((OR(B18="Strata: Commercial",B18="Strata: Residential")),(IF(B18="Strata: Residential",10,3))," ")</f>
        <v>10</v>
      </c>
    </row>
    <row r="23" spans="1:3" x14ac:dyDescent="0.2">
      <c r="A23" s="62"/>
      <c r="B23" s="70"/>
    </row>
    <row r="24" spans="1:3" ht="15" x14ac:dyDescent="0.25">
      <c r="A24" s="61" t="s">
        <v>89</v>
      </c>
      <c r="B24" s="60"/>
      <c r="C24" s="37"/>
    </row>
    <row r="25" spans="1:3" x14ac:dyDescent="0.2">
      <c r="A25" s="26" t="s">
        <v>79</v>
      </c>
      <c r="B25" s="43" t="s">
        <v>15</v>
      </c>
    </row>
    <row r="26" spans="1:3" x14ac:dyDescent="0.2">
      <c r="A26" s="26" t="s">
        <v>10</v>
      </c>
      <c r="B26" s="43" t="s">
        <v>14</v>
      </c>
      <c r="C26" s="37"/>
    </row>
    <row r="27" spans="1:3" x14ac:dyDescent="0.2">
      <c r="A27" s="62"/>
      <c r="B27" s="63"/>
      <c r="C27" s="37"/>
    </row>
    <row r="28" spans="1:3" ht="15" x14ac:dyDescent="0.25">
      <c r="A28" s="61" t="s">
        <v>81</v>
      </c>
      <c r="B28" s="12"/>
    </row>
    <row r="29" spans="1:3" x14ac:dyDescent="0.2">
      <c r="A29" s="26" t="s">
        <v>1</v>
      </c>
      <c r="B29" s="120">
        <v>0</v>
      </c>
    </row>
    <row r="30" spans="1:3" x14ac:dyDescent="0.2">
      <c r="A30" s="26" t="s">
        <v>90</v>
      </c>
      <c r="B30" s="120">
        <v>0</v>
      </c>
    </row>
    <row r="31" spans="1:3" x14ac:dyDescent="0.2">
      <c r="A31" s="27" t="s">
        <v>29</v>
      </c>
      <c r="B31" s="120">
        <v>0</v>
      </c>
    </row>
    <row r="32" spans="1:3" x14ac:dyDescent="0.2">
      <c r="A32" s="3" t="s">
        <v>13</v>
      </c>
      <c r="B32" s="45">
        <f>IF(B18="Strata: Residential",1,(IF((B25="No")*AND(B26="Yes"),0.5,0.8)))</f>
        <v>1</v>
      </c>
    </row>
    <row r="33" spans="1:3" ht="15" x14ac:dyDescent="0.25">
      <c r="A33" s="6" t="str">
        <f>"Exemption Amount for Strata Lot "&amp;B14&amp;":"</f>
        <v>Exemption Amount for Strata Lot 0:</v>
      </c>
      <c r="B33" s="68" t="e">
        <f>((B29*B32)-(B30+B31))*B17</f>
        <v>#DIV/0!</v>
      </c>
    </row>
    <row r="34" spans="1:3" ht="15" x14ac:dyDescent="0.25">
      <c r="A34" s="65"/>
      <c r="B34" s="69"/>
    </row>
    <row r="35" spans="1:3" ht="15" x14ac:dyDescent="0.25">
      <c r="A35" s="61" t="s">
        <v>83</v>
      </c>
      <c r="B35" s="73"/>
    </row>
    <row r="36" spans="1:3" x14ac:dyDescent="0.2">
      <c r="A36" s="26" t="str">
        <f>"Assessed Property Value for Strata Lot "&amp;B14&amp;":"</f>
        <v>Assessed Property Value for Strata Lot 0:</v>
      </c>
      <c r="B36" s="120">
        <v>0</v>
      </c>
    </row>
    <row r="37" spans="1:3" x14ac:dyDescent="0.2">
      <c r="A37" s="3" t="s">
        <v>95</v>
      </c>
      <c r="B37" s="47">
        <f>IF(B20="Class 6",14.269,3.11596)</f>
        <v>3.1159599999999998</v>
      </c>
      <c r="C37" s="37"/>
    </row>
    <row r="38" spans="1:3" x14ac:dyDescent="0.2">
      <c r="A38" s="3" t="s">
        <v>65</v>
      </c>
      <c r="B38" s="48">
        <f>(B37/1000)*B36</f>
        <v>0</v>
      </c>
      <c r="C38" s="37"/>
    </row>
    <row r="39" spans="1:3" x14ac:dyDescent="0.2">
      <c r="A39" s="62"/>
      <c r="B39" s="64"/>
      <c r="C39" s="37"/>
    </row>
    <row r="40" spans="1:3" x14ac:dyDescent="0.2">
      <c r="A40" s="4" t="s">
        <v>26</v>
      </c>
      <c r="B40" s="5"/>
    </row>
    <row r="41" spans="1:3" x14ac:dyDescent="0.2">
      <c r="A41" s="3" t="s">
        <v>24</v>
      </c>
      <c r="B41" s="49" t="e">
        <f>ROUNDUP((B33/B38),0)</f>
        <v>#DIV/0!</v>
      </c>
      <c r="C41" s="37"/>
    </row>
    <row r="42" spans="1:3" ht="15" x14ac:dyDescent="0.25">
      <c r="A42" s="6" t="s">
        <v>22</v>
      </c>
      <c r="B42" s="110" t="e">
        <f>IF(B41&lt;B22,B41,B22)</f>
        <v>#DIV/0!</v>
      </c>
    </row>
    <row r="43" spans="1:3" ht="15" x14ac:dyDescent="0.25">
      <c r="A43" s="65"/>
      <c r="B43" s="66"/>
    </row>
    <row r="44" spans="1:3" x14ac:dyDescent="0.2">
      <c r="A44" s="4" t="s">
        <v>33</v>
      </c>
      <c r="B44" s="5"/>
    </row>
    <row r="45" spans="1:3" ht="15" x14ac:dyDescent="0.25">
      <c r="A45" s="6" t="s">
        <v>48</v>
      </c>
      <c r="B45" s="50" t="e">
        <f>ROUND(((B33/(B37/1000))/B42),-1)</f>
        <v>#DIV/0!</v>
      </c>
      <c r="C45" s="37"/>
    </row>
    <row r="46" spans="1:3" ht="15" x14ac:dyDescent="0.25">
      <c r="A46" s="65"/>
      <c r="B46" s="67"/>
      <c r="C46" s="37"/>
    </row>
    <row r="47" spans="1:3" ht="15" x14ac:dyDescent="0.25">
      <c r="A47" s="4" t="s">
        <v>94</v>
      </c>
      <c r="B47" s="11"/>
      <c r="C47" s="37"/>
    </row>
    <row r="48" spans="1:3" ht="15" x14ac:dyDescent="0.25">
      <c r="A48" s="6" t="s">
        <v>34</v>
      </c>
      <c r="B48" s="50" t="e">
        <f>ROUND(IF((B38*B42)&gt;=B33,B33,(B38*B42)),0)</f>
        <v>#DIV/0!</v>
      </c>
      <c r="C48" s="37"/>
    </row>
    <row r="49" spans="1:14" x14ac:dyDescent="0.2">
      <c r="A49" s="4"/>
      <c r="B49" s="5"/>
    </row>
    <row r="50" spans="1:14" ht="15" customHeight="1" x14ac:dyDescent="0.2">
      <c r="A50" s="143" t="e">
        <f>"A 100% municipal tax exemption would be applied to $"&amp;B45&amp;" of assessed land and improvement value of Strata Lot "&amp;B14&amp;" for a term of "&amp;B42&amp;" years."</f>
        <v>#DIV/0!</v>
      </c>
      <c r="B50" s="144"/>
    </row>
    <row r="51" spans="1:14" ht="15" customHeight="1" x14ac:dyDescent="0.2">
      <c r="A51" s="145"/>
      <c r="B51" s="146"/>
      <c r="C51" s="37"/>
      <c r="D51" s="37"/>
      <c r="E51" s="37"/>
      <c r="F51" s="37"/>
      <c r="G51" s="37"/>
      <c r="H51" s="37"/>
      <c r="I51" s="37"/>
      <c r="J51" s="37"/>
      <c r="K51" s="37"/>
      <c r="L51" s="37"/>
      <c r="M51" s="37"/>
      <c r="N51" s="37"/>
    </row>
    <row r="52" spans="1:14" ht="15" customHeight="1" x14ac:dyDescent="0.2">
      <c r="A52" s="145" t="e">
        <f>"If assessed values and tax rate remain constant, the total exemption amount for Strata Lot "&amp;B14&amp;" would be $"&amp;B48&amp;" over the term of your exemption."</f>
        <v>#DIV/0!</v>
      </c>
      <c r="B52" s="146"/>
      <c r="C52" s="37"/>
      <c r="D52" s="37"/>
      <c r="E52" s="37"/>
      <c r="F52" s="37"/>
      <c r="G52" s="37"/>
      <c r="H52" s="37"/>
      <c r="I52" s="37"/>
      <c r="J52" s="37"/>
      <c r="K52" s="37"/>
      <c r="L52" s="37"/>
      <c r="M52" s="37"/>
      <c r="N52" s="37"/>
    </row>
    <row r="53" spans="1:14" ht="15" customHeight="1" thickBot="1" x14ac:dyDescent="0.25">
      <c r="A53" s="151"/>
      <c r="B53" s="152"/>
      <c r="C53" s="37"/>
      <c r="D53" s="37"/>
      <c r="E53" s="37"/>
      <c r="F53" s="37"/>
      <c r="G53" s="37"/>
      <c r="H53" s="37"/>
      <c r="I53" s="37"/>
      <c r="J53" s="37"/>
      <c r="K53" s="37"/>
      <c r="L53" s="37"/>
      <c r="M53" s="37"/>
      <c r="N53" s="37"/>
    </row>
    <row r="54" spans="1:14" x14ac:dyDescent="0.2">
      <c r="A54" s="20"/>
      <c r="B54" s="20"/>
    </row>
    <row r="55" spans="1:14" x14ac:dyDescent="0.2">
      <c r="A55" s="20"/>
      <c r="B55" s="20"/>
    </row>
    <row r="56" spans="1:14" s="20" customFormat="1" x14ac:dyDescent="0.2"/>
    <row r="57" spans="1:14" s="20" customFormat="1" ht="15" x14ac:dyDescent="0.25">
      <c r="A57" s="21"/>
    </row>
    <row r="58" spans="1:14" s="20" customFormat="1" x14ac:dyDescent="0.2">
      <c r="A58" s="22"/>
    </row>
    <row r="59" spans="1:14" s="20" customFormat="1" x14ac:dyDescent="0.2"/>
    <row r="60" spans="1:14" s="20" customFormat="1" x14ac:dyDescent="0.2">
      <c r="A60" s="22"/>
    </row>
    <row r="61" spans="1:14" s="20" customFormat="1" x14ac:dyDescent="0.2"/>
    <row r="62" spans="1:14" s="20" customFormat="1" x14ac:dyDescent="0.2"/>
    <row r="63" spans="1:14" s="20" customFormat="1" x14ac:dyDescent="0.2"/>
    <row r="64" spans="1:14" s="20" customFormat="1" x14ac:dyDescent="0.2"/>
    <row r="65" s="20" customFormat="1" x14ac:dyDescent="0.2"/>
    <row r="66" s="20" customFormat="1" x14ac:dyDescent="0.2"/>
    <row r="67" s="20" customFormat="1" x14ac:dyDescent="0.2"/>
    <row r="68" s="20" customFormat="1" x14ac:dyDescent="0.2"/>
    <row r="69" s="20" customFormat="1" x14ac:dyDescent="0.2"/>
    <row r="70" s="20" customFormat="1" x14ac:dyDescent="0.2"/>
    <row r="71" s="20" customFormat="1" x14ac:dyDescent="0.2"/>
    <row r="72" s="20" customFormat="1" x14ac:dyDescent="0.2"/>
    <row r="73" s="20" customFormat="1" x14ac:dyDescent="0.2"/>
    <row r="74" s="20" customFormat="1" x14ac:dyDescent="0.2"/>
    <row r="75" s="20" customFormat="1" x14ac:dyDescent="0.2"/>
    <row r="76" s="20" customFormat="1" x14ac:dyDescent="0.2"/>
    <row r="77" s="20" customFormat="1" x14ac:dyDescent="0.2"/>
    <row r="78" s="20" customFormat="1" x14ac:dyDescent="0.2"/>
    <row r="79" s="20" customFormat="1" x14ac:dyDescent="0.2"/>
    <row r="80" s="20" customFormat="1" x14ac:dyDescent="0.2"/>
    <row r="81" s="20" customFormat="1" x14ac:dyDescent="0.2"/>
    <row r="82" s="20" customFormat="1" x14ac:dyDescent="0.2"/>
    <row r="83" s="20" customFormat="1" x14ac:dyDescent="0.2"/>
    <row r="84" s="20" customFormat="1" x14ac:dyDescent="0.2"/>
    <row r="85" s="20" customFormat="1" x14ac:dyDescent="0.2"/>
    <row r="86" s="20" customFormat="1" x14ac:dyDescent="0.2"/>
    <row r="87" s="20" customFormat="1" x14ac:dyDescent="0.2"/>
    <row r="88" s="20" customFormat="1" x14ac:dyDescent="0.2"/>
    <row r="89" s="20" customFormat="1" x14ac:dyDescent="0.2"/>
    <row r="90" s="20" customFormat="1" x14ac:dyDescent="0.2"/>
    <row r="91" s="20" customFormat="1" x14ac:dyDescent="0.2"/>
    <row r="92" s="20" customFormat="1" x14ac:dyDescent="0.2"/>
    <row r="93" s="20" customFormat="1" x14ac:dyDescent="0.2"/>
    <row r="94" s="20" customFormat="1" x14ac:dyDescent="0.2"/>
    <row r="95" s="20" customFormat="1" x14ac:dyDescent="0.2"/>
    <row r="96" s="20" customFormat="1" x14ac:dyDescent="0.2"/>
    <row r="97" s="20" customFormat="1" x14ac:dyDescent="0.2"/>
    <row r="98" s="20" customFormat="1" x14ac:dyDescent="0.2"/>
    <row r="99" s="20" customFormat="1" x14ac:dyDescent="0.2"/>
    <row r="100" s="20" customFormat="1" x14ac:dyDescent="0.2"/>
    <row r="101" s="20" customFormat="1" x14ac:dyDescent="0.2"/>
    <row r="102" s="20" customFormat="1" x14ac:dyDescent="0.2"/>
    <row r="103" s="20" customFormat="1" x14ac:dyDescent="0.2"/>
    <row r="104" s="20" customFormat="1" x14ac:dyDescent="0.2"/>
    <row r="105" s="20" customFormat="1" x14ac:dyDescent="0.2"/>
    <row r="106" s="20" customFormat="1" x14ac:dyDescent="0.2"/>
    <row r="107" s="20" customFormat="1" x14ac:dyDescent="0.2"/>
    <row r="108" s="20" customFormat="1" x14ac:dyDescent="0.2"/>
    <row r="109" s="20" customFormat="1" x14ac:dyDescent="0.2"/>
    <row r="110" s="20" customFormat="1" x14ac:dyDescent="0.2"/>
    <row r="111" s="20" customFormat="1" x14ac:dyDescent="0.2"/>
    <row r="112" s="20" customFormat="1" x14ac:dyDescent="0.2"/>
    <row r="113" s="20" customFormat="1" x14ac:dyDescent="0.2"/>
    <row r="114" s="20" customFormat="1" x14ac:dyDescent="0.2"/>
    <row r="115" s="20" customFormat="1" x14ac:dyDescent="0.2"/>
    <row r="116" s="20" customFormat="1" x14ac:dyDescent="0.2"/>
    <row r="117" s="20" customFormat="1" x14ac:dyDescent="0.2"/>
    <row r="118" s="20" customFormat="1" x14ac:dyDescent="0.2"/>
    <row r="119" s="20" customFormat="1" x14ac:dyDescent="0.2"/>
    <row r="120" s="20" customFormat="1" x14ac:dyDescent="0.2"/>
    <row r="121" s="20" customFormat="1" x14ac:dyDescent="0.2"/>
    <row r="122" s="20" customFormat="1" x14ac:dyDescent="0.2"/>
    <row r="123" s="20" customFormat="1" x14ac:dyDescent="0.2"/>
    <row r="124" s="20" customFormat="1" x14ac:dyDescent="0.2"/>
    <row r="125" s="20" customFormat="1" x14ac:dyDescent="0.2"/>
    <row r="126" s="20" customFormat="1" x14ac:dyDescent="0.2"/>
    <row r="127" s="20" customFormat="1" x14ac:dyDescent="0.2"/>
    <row r="128" s="20" customFormat="1" x14ac:dyDescent="0.2"/>
    <row r="129" s="20" customFormat="1" x14ac:dyDescent="0.2"/>
    <row r="130" s="20" customFormat="1" x14ac:dyDescent="0.2"/>
    <row r="131" s="20" customFormat="1" x14ac:dyDescent="0.2"/>
    <row r="132" s="20" customFormat="1" x14ac:dyDescent="0.2"/>
    <row r="133" s="20" customFormat="1" x14ac:dyDescent="0.2"/>
    <row r="134" s="20" customFormat="1" x14ac:dyDescent="0.2"/>
    <row r="135" s="20" customFormat="1" x14ac:dyDescent="0.2"/>
    <row r="136" s="20" customFormat="1" x14ac:dyDescent="0.2"/>
    <row r="137" s="20" customFormat="1" x14ac:dyDescent="0.2"/>
    <row r="138" s="20" customFormat="1" x14ac:dyDescent="0.2"/>
    <row r="139" s="20" customFormat="1" x14ac:dyDescent="0.2"/>
    <row r="140" s="20" customFormat="1" x14ac:dyDescent="0.2"/>
    <row r="141" s="20" customFormat="1" x14ac:dyDescent="0.2"/>
    <row r="142" s="20" customFormat="1" x14ac:dyDescent="0.2"/>
    <row r="143" s="20" customFormat="1" x14ac:dyDescent="0.2"/>
    <row r="144" s="20" customFormat="1" x14ac:dyDescent="0.2"/>
    <row r="145" s="20" customFormat="1" x14ac:dyDescent="0.2"/>
    <row r="146" s="20" customFormat="1" x14ac:dyDescent="0.2"/>
    <row r="147" s="20" customFormat="1" x14ac:dyDescent="0.2"/>
    <row r="148" s="20" customFormat="1" x14ac:dyDescent="0.2"/>
    <row r="149" s="20" customFormat="1" x14ac:dyDescent="0.2"/>
    <row r="150" s="20" customFormat="1" x14ac:dyDescent="0.2"/>
    <row r="151" s="20" customFormat="1" x14ac:dyDescent="0.2"/>
    <row r="152" s="20" customFormat="1" x14ac:dyDescent="0.2"/>
    <row r="153" s="20" customFormat="1" x14ac:dyDescent="0.2"/>
    <row r="154" s="20" customFormat="1" x14ac:dyDescent="0.2"/>
    <row r="155" s="20" customFormat="1" x14ac:dyDescent="0.2"/>
    <row r="156" s="20" customFormat="1" x14ac:dyDescent="0.2"/>
    <row r="157" s="20" customFormat="1" x14ac:dyDescent="0.2"/>
    <row r="158" s="20" customFormat="1" x14ac:dyDescent="0.2"/>
    <row r="159" s="20" customFormat="1" x14ac:dyDescent="0.2"/>
    <row r="160" s="20" customFormat="1" x14ac:dyDescent="0.2"/>
    <row r="161" s="20" customFormat="1" x14ac:dyDescent="0.2"/>
    <row r="162" s="20" customFormat="1" x14ac:dyDescent="0.2"/>
    <row r="163" s="20" customFormat="1" x14ac:dyDescent="0.2"/>
    <row r="164" s="20" customFormat="1" x14ac:dyDescent="0.2"/>
    <row r="165" s="20" customFormat="1" x14ac:dyDescent="0.2"/>
    <row r="166" s="20" customFormat="1" x14ac:dyDescent="0.2"/>
    <row r="167" s="20" customFormat="1" x14ac:dyDescent="0.2"/>
    <row r="168" s="20" customFormat="1" x14ac:dyDescent="0.2"/>
    <row r="169" s="20" customFormat="1" x14ac:dyDescent="0.2"/>
    <row r="170" s="20" customFormat="1" x14ac:dyDescent="0.2"/>
    <row r="171" s="20" customFormat="1" x14ac:dyDescent="0.2"/>
    <row r="172" s="20" customFormat="1" x14ac:dyDescent="0.2"/>
    <row r="173" s="20" customFormat="1" x14ac:dyDescent="0.2"/>
    <row r="174" s="20" customFormat="1" x14ac:dyDescent="0.2"/>
    <row r="175" s="20" customFormat="1" x14ac:dyDescent="0.2"/>
    <row r="176" s="20" customFormat="1" x14ac:dyDescent="0.2"/>
    <row r="177" s="20" customFormat="1" x14ac:dyDescent="0.2"/>
    <row r="178" s="20" customFormat="1" x14ac:dyDescent="0.2"/>
    <row r="179" s="20" customFormat="1" x14ac:dyDescent="0.2"/>
    <row r="180" s="20" customFormat="1" x14ac:dyDescent="0.2"/>
    <row r="181" s="20" customFormat="1" x14ac:dyDescent="0.2"/>
    <row r="182" s="20" customFormat="1" x14ac:dyDescent="0.2"/>
    <row r="183" s="20" customFormat="1" x14ac:dyDescent="0.2"/>
    <row r="184" s="20" customFormat="1" x14ac:dyDescent="0.2"/>
    <row r="185" s="20" customFormat="1" x14ac:dyDescent="0.2"/>
    <row r="186" s="20" customFormat="1" x14ac:dyDescent="0.2"/>
    <row r="187" s="20" customFormat="1" x14ac:dyDescent="0.2"/>
    <row r="188" s="20" customFormat="1" x14ac:dyDescent="0.2"/>
    <row r="189" s="20" customFormat="1" x14ac:dyDescent="0.2"/>
    <row r="190" s="20" customFormat="1" x14ac:dyDescent="0.2"/>
    <row r="191" s="20" customFormat="1" x14ac:dyDescent="0.2"/>
    <row r="192" s="20" customFormat="1" x14ac:dyDescent="0.2"/>
    <row r="193" s="20" customFormat="1" x14ac:dyDescent="0.2"/>
    <row r="194" s="20" customFormat="1" x14ac:dyDescent="0.2"/>
    <row r="195" s="20" customFormat="1" x14ac:dyDescent="0.2"/>
    <row r="196" s="20" customFormat="1" x14ac:dyDescent="0.2"/>
    <row r="197" s="20" customFormat="1" x14ac:dyDescent="0.2"/>
    <row r="198" s="20" customFormat="1" x14ac:dyDescent="0.2"/>
    <row r="199" s="20" customFormat="1" x14ac:dyDescent="0.2"/>
    <row r="200" s="20" customFormat="1" x14ac:dyDescent="0.2"/>
    <row r="201" s="20" customFormat="1" x14ac:dyDescent="0.2"/>
    <row r="202" s="20" customFormat="1" x14ac:dyDescent="0.2"/>
    <row r="203" s="20" customFormat="1" x14ac:dyDescent="0.2"/>
    <row r="204" s="20" customFormat="1" x14ac:dyDescent="0.2"/>
    <row r="205" s="20" customFormat="1" x14ac:dyDescent="0.2"/>
    <row r="206" s="20" customFormat="1" x14ac:dyDescent="0.2"/>
    <row r="207" s="20" customFormat="1" x14ac:dyDescent="0.2"/>
    <row r="208" s="20" customFormat="1" x14ac:dyDescent="0.2"/>
    <row r="209" s="20" customFormat="1" x14ac:dyDescent="0.2"/>
    <row r="210" s="20" customFormat="1" x14ac:dyDescent="0.2"/>
    <row r="211" s="20" customFormat="1" x14ac:dyDescent="0.2"/>
    <row r="212" s="20" customFormat="1" x14ac:dyDescent="0.2"/>
    <row r="213" s="20" customFormat="1" x14ac:dyDescent="0.2"/>
    <row r="214" s="20" customFormat="1" x14ac:dyDescent="0.2"/>
    <row r="215" s="20" customFormat="1" x14ac:dyDescent="0.2"/>
    <row r="216" s="20" customFormat="1" x14ac:dyDescent="0.2"/>
    <row r="217" s="20" customFormat="1" x14ac:dyDescent="0.2"/>
    <row r="218" s="20" customFormat="1" x14ac:dyDescent="0.2"/>
    <row r="219" s="20" customFormat="1" x14ac:dyDescent="0.2"/>
    <row r="220" s="20" customFormat="1" x14ac:dyDescent="0.2"/>
    <row r="221" s="20" customFormat="1" x14ac:dyDescent="0.2"/>
    <row r="222" s="20" customFormat="1" x14ac:dyDescent="0.2"/>
    <row r="223" s="20" customFormat="1" x14ac:dyDescent="0.2"/>
    <row r="224" s="20" customFormat="1" x14ac:dyDescent="0.2"/>
    <row r="225" s="20" customFormat="1" x14ac:dyDescent="0.2"/>
    <row r="226" s="20" customFormat="1" x14ac:dyDescent="0.2"/>
    <row r="227" s="20" customFormat="1" x14ac:dyDescent="0.2"/>
    <row r="228" s="20" customFormat="1" x14ac:dyDescent="0.2"/>
    <row r="229" s="20" customFormat="1" x14ac:dyDescent="0.2"/>
    <row r="230" s="20" customFormat="1" x14ac:dyDescent="0.2"/>
    <row r="231" s="20" customFormat="1" x14ac:dyDescent="0.2"/>
    <row r="232" s="20" customFormat="1" x14ac:dyDescent="0.2"/>
    <row r="233" s="20" customFormat="1" x14ac:dyDescent="0.2"/>
    <row r="234" s="20" customFormat="1" x14ac:dyDescent="0.2"/>
    <row r="235" s="20" customFormat="1" x14ac:dyDescent="0.2"/>
    <row r="236" s="20" customFormat="1" x14ac:dyDescent="0.2"/>
    <row r="237" s="20" customFormat="1" x14ac:dyDescent="0.2"/>
    <row r="238" s="20" customFormat="1" x14ac:dyDescent="0.2"/>
    <row r="239" s="20" customFormat="1" x14ac:dyDescent="0.2"/>
    <row r="240" s="20" customFormat="1" x14ac:dyDescent="0.2"/>
    <row r="241" s="20" customFormat="1" x14ac:dyDescent="0.2"/>
    <row r="242" s="20" customFormat="1" x14ac:dyDescent="0.2"/>
    <row r="243" s="20" customFormat="1" x14ac:dyDescent="0.2"/>
    <row r="244" s="20" customFormat="1" x14ac:dyDescent="0.2"/>
    <row r="245" s="20" customFormat="1" x14ac:dyDescent="0.2"/>
    <row r="246" s="20" customFormat="1" x14ac:dyDescent="0.2"/>
    <row r="247" s="20" customFormat="1" x14ac:dyDescent="0.2"/>
    <row r="248" s="20" customFormat="1" x14ac:dyDescent="0.2"/>
    <row r="249" s="20" customFormat="1" x14ac:dyDescent="0.2"/>
    <row r="250" s="20" customFormat="1" x14ac:dyDescent="0.2"/>
    <row r="251" s="20" customFormat="1" x14ac:dyDescent="0.2"/>
    <row r="252" s="20" customFormat="1" x14ac:dyDescent="0.2"/>
    <row r="253" s="20" customFormat="1" x14ac:dyDescent="0.2"/>
    <row r="254" s="20" customFormat="1" x14ac:dyDescent="0.2"/>
    <row r="255" s="20" customFormat="1" x14ac:dyDescent="0.2"/>
    <row r="256" s="20" customFormat="1" x14ac:dyDescent="0.2"/>
    <row r="257" s="20" customFormat="1" x14ac:dyDescent="0.2"/>
    <row r="258" s="20" customFormat="1" x14ac:dyDescent="0.2"/>
    <row r="259" s="20" customFormat="1" x14ac:dyDescent="0.2"/>
    <row r="260" s="20" customFormat="1" x14ac:dyDescent="0.2"/>
    <row r="261" s="20" customFormat="1" x14ac:dyDescent="0.2"/>
    <row r="262" s="20" customFormat="1" x14ac:dyDescent="0.2"/>
    <row r="263" s="20" customFormat="1" x14ac:dyDescent="0.2"/>
    <row r="264" s="20" customFormat="1" x14ac:dyDescent="0.2"/>
    <row r="265" s="20" customFormat="1" x14ac:dyDescent="0.2"/>
    <row r="266" s="20" customFormat="1" x14ac:dyDescent="0.2"/>
    <row r="267" s="20" customFormat="1" x14ac:dyDescent="0.2"/>
    <row r="268" s="20" customFormat="1" x14ac:dyDescent="0.2"/>
    <row r="269" s="20" customFormat="1" x14ac:dyDescent="0.2"/>
    <row r="270" s="20" customFormat="1" x14ac:dyDescent="0.2"/>
    <row r="271" s="20" customFormat="1" x14ac:dyDescent="0.2"/>
    <row r="272" s="20" customFormat="1" x14ac:dyDescent="0.2"/>
    <row r="273" s="20" customFormat="1" x14ac:dyDescent="0.2"/>
    <row r="274" s="20" customFormat="1" x14ac:dyDescent="0.2"/>
    <row r="275" s="20" customFormat="1" x14ac:dyDescent="0.2"/>
    <row r="276" s="20" customFormat="1" x14ac:dyDescent="0.2"/>
    <row r="277" s="20" customFormat="1" x14ac:dyDescent="0.2"/>
    <row r="278" s="20" customFormat="1" x14ac:dyDescent="0.2"/>
    <row r="279" s="20" customFormat="1" x14ac:dyDescent="0.2"/>
    <row r="280" s="20" customFormat="1" x14ac:dyDescent="0.2"/>
    <row r="281" s="20" customFormat="1" x14ac:dyDescent="0.2"/>
    <row r="282" s="20" customFormat="1" x14ac:dyDescent="0.2"/>
    <row r="283" s="20" customFormat="1" x14ac:dyDescent="0.2"/>
    <row r="284" s="20" customFormat="1" x14ac:dyDescent="0.2"/>
    <row r="285" s="20" customFormat="1" x14ac:dyDescent="0.2"/>
    <row r="286" s="20" customFormat="1" x14ac:dyDescent="0.2"/>
    <row r="287" s="20" customFormat="1" x14ac:dyDescent="0.2"/>
    <row r="288" s="20" customFormat="1" x14ac:dyDescent="0.2"/>
    <row r="289" s="20" customFormat="1" x14ac:dyDescent="0.2"/>
    <row r="290" s="20" customFormat="1" x14ac:dyDescent="0.2"/>
    <row r="291" s="20" customFormat="1" x14ac:dyDescent="0.2"/>
    <row r="292" s="20" customFormat="1" x14ac:dyDescent="0.2"/>
    <row r="293" s="20" customFormat="1" x14ac:dyDescent="0.2"/>
    <row r="294" s="20" customFormat="1" x14ac:dyDescent="0.2"/>
    <row r="295" s="20" customFormat="1" x14ac:dyDescent="0.2"/>
    <row r="296" s="20" customFormat="1" x14ac:dyDescent="0.2"/>
    <row r="297" s="20" customFormat="1" x14ac:dyDescent="0.2"/>
    <row r="298" s="20" customFormat="1" x14ac:dyDescent="0.2"/>
    <row r="299" s="20" customFormat="1" x14ac:dyDescent="0.2"/>
    <row r="300" s="20" customFormat="1" x14ac:dyDescent="0.2"/>
    <row r="301" s="20" customFormat="1" x14ac:dyDescent="0.2"/>
    <row r="302" s="20" customFormat="1" x14ac:dyDescent="0.2"/>
    <row r="303" s="20" customFormat="1" x14ac:dyDescent="0.2"/>
    <row r="304" s="20" customFormat="1" x14ac:dyDescent="0.2"/>
    <row r="305" s="20" customFormat="1" x14ac:dyDescent="0.2"/>
    <row r="306" s="20" customFormat="1" x14ac:dyDescent="0.2"/>
    <row r="307" s="20" customFormat="1" x14ac:dyDescent="0.2"/>
    <row r="308" s="20" customFormat="1" x14ac:dyDescent="0.2"/>
    <row r="309" s="20" customFormat="1" x14ac:dyDescent="0.2"/>
    <row r="310" s="20" customFormat="1" x14ac:dyDescent="0.2"/>
    <row r="311" s="20" customFormat="1" x14ac:dyDescent="0.2"/>
    <row r="312" s="20" customFormat="1" x14ac:dyDescent="0.2"/>
    <row r="313" s="20" customFormat="1" x14ac:dyDescent="0.2"/>
    <row r="314" s="20" customFormat="1" x14ac:dyDescent="0.2"/>
    <row r="315" s="20" customFormat="1" x14ac:dyDescent="0.2"/>
    <row r="316" s="20" customFormat="1" x14ac:dyDescent="0.2"/>
    <row r="317" s="20" customFormat="1" x14ac:dyDescent="0.2"/>
    <row r="318" s="20" customFormat="1" x14ac:dyDescent="0.2"/>
    <row r="319" s="20" customFormat="1" x14ac:dyDescent="0.2"/>
    <row r="320" s="20" customFormat="1" x14ac:dyDescent="0.2"/>
    <row r="321" s="20" customFormat="1" x14ac:dyDescent="0.2"/>
    <row r="322" s="20" customFormat="1" x14ac:dyDescent="0.2"/>
    <row r="323" s="20" customFormat="1" x14ac:dyDescent="0.2"/>
    <row r="324" s="20" customFormat="1" x14ac:dyDescent="0.2"/>
    <row r="325" s="20" customFormat="1" x14ac:dyDescent="0.2"/>
    <row r="326" s="20" customFormat="1" x14ac:dyDescent="0.2"/>
    <row r="327" s="20" customFormat="1" x14ac:dyDescent="0.2"/>
    <row r="328" s="20" customFormat="1" x14ac:dyDescent="0.2"/>
    <row r="329" s="20" customFormat="1" x14ac:dyDescent="0.2"/>
    <row r="330" s="20" customFormat="1" x14ac:dyDescent="0.2"/>
    <row r="331" s="20" customFormat="1" x14ac:dyDescent="0.2"/>
    <row r="332" s="20" customFormat="1" x14ac:dyDescent="0.2"/>
    <row r="333" s="20" customFormat="1" x14ac:dyDescent="0.2"/>
    <row r="334" s="20" customFormat="1" x14ac:dyDescent="0.2"/>
    <row r="335" s="20" customFormat="1" x14ac:dyDescent="0.2"/>
    <row r="336" s="20" customFormat="1" x14ac:dyDescent="0.2"/>
    <row r="337" s="20" customFormat="1" x14ac:dyDescent="0.2"/>
    <row r="338" s="20" customFormat="1" x14ac:dyDescent="0.2"/>
    <row r="339" s="20" customFormat="1" x14ac:dyDescent="0.2"/>
    <row r="340" s="20" customFormat="1" x14ac:dyDescent="0.2"/>
    <row r="341" s="20" customFormat="1" x14ac:dyDescent="0.2"/>
    <row r="342" s="20" customFormat="1" x14ac:dyDescent="0.2"/>
    <row r="343" s="20" customFormat="1" x14ac:dyDescent="0.2"/>
    <row r="344" s="20" customFormat="1" x14ac:dyDescent="0.2"/>
    <row r="345" s="20" customFormat="1" x14ac:dyDescent="0.2"/>
    <row r="346" s="20" customFormat="1" x14ac:dyDescent="0.2"/>
    <row r="347" s="20" customFormat="1" x14ac:dyDescent="0.2"/>
    <row r="348" s="20" customFormat="1" x14ac:dyDescent="0.2"/>
    <row r="349" s="20" customFormat="1" x14ac:dyDescent="0.2"/>
    <row r="350" s="20" customFormat="1" x14ac:dyDescent="0.2"/>
    <row r="351" s="20" customFormat="1" x14ac:dyDescent="0.2"/>
    <row r="352" s="20" customFormat="1" x14ac:dyDescent="0.2"/>
    <row r="353" s="20" customFormat="1" x14ac:dyDescent="0.2"/>
    <row r="354" s="20" customFormat="1" x14ac:dyDescent="0.2"/>
    <row r="355" s="20" customFormat="1" x14ac:dyDescent="0.2"/>
    <row r="356" s="20" customFormat="1" x14ac:dyDescent="0.2"/>
    <row r="357" s="20" customFormat="1" x14ac:dyDescent="0.2"/>
    <row r="358" s="20" customFormat="1" x14ac:dyDescent="0.2"/>
    <row r="359" s="20" customFormat="1" x14ac:dyDescent="0.2"/>
    <row r="360" s="20" customFormat="1" x14ac:dyDescent="0.2"/>
    <row r="361" s="20" customFormat="1" x14ac:dyDescent="0.2"/>
    <row r="362" s="20" customFormat="1" x14ac:dyDescent="0.2"/>
    <row r="363" s="20" customFormat="1" x14ac:dyDescent="0.2"/>
    <row r="364" s="20" customFormat="1" x14ac:dyDescent="0.2"/>
    <row r="365" s="20" customFormat="1" x14ac:dyDescent="0.2"/>
    <row r="366" s="20" customFormat="1" x14ac:dyDescent="0.2"/>
    <row r="367" s="20" customFormat="1" x14ac:dyDescent="0.2"/>
    <row r="368" s="20" customFormat="1" x14ac:dyDescent="0.2"/>
    <row r="369" s="20" customFormat="1" x14ac:dyDescent="0.2"/>
    <row r="370" s="20" customFormat="1" x14ac:dyDescent="0.2"/>
    <row r="371" s="20" customFormat="1" x14ac:dyDescent="0.2"/>
    <row r="372" s="20" customFormat="1" x14ac:dyDescent="0.2"/>
    <row r="373" s="20" customFormat="1" x14ac:dyDescent="0.2"/>
    <row r="374" s="20" customFormat="1" x14ac:dyDescent="0.2"/>
    <row r="375" s="20" customFormat="1" x14ac:dyDescent="0.2"/>
    <row r="376" s="20" customFormat="1" x14ac:dyDescent="0.2"/>
    <row r="377" s="20" customFormat="1" x14ac:dyDescent="0.2"/>
    <row r="378" s="20" customFormat="1" x14ac:dyDescent="0.2"/>
    <row r="379" s="20" customFormat="1" x14ac:dyDescent="0.2"/>
    <row r="380" s="20" customFormat="1" x14ac:dyDescent="0.2"/>
    <row r="381" s="20" customFormat="1" x14ac:dyDescent="0.2"/>
    <row r="382" s="20" customFormat="1" x14ac:dyDescent="0.2"/>
    <row r="383" s="20" customFormat="1" x14ac:dyDescent="0.2"/>
    <row r="384" s="20" customFormat="1" x14ac:dyDescent="0.2"/>
    <row r="385" s="20" customFormat="1" x14ac:dyDescent="0.2"/>
    <row r="386" s="20" customFormat="1" x14ac:dyDescent="0.2"/>
    <row r="387" s="20" customFormat="1" x14ac:dyDescent="0.2"/>
    <row r="388" s="20" customFormat="1" x14ac:dyDescent="0.2"/>
    <row r="389" s="20" customFormat="1" x14ac:dyDescent="0.2"/>
    <row r="390" s="20" customFormat="1" x14ac:dyDescent="0.2"/>
    <row r="391" s="20" customFormat="1" x14ac:dyDescent="0.2"/>
    <row r="392" s="20" customFormat="1" x14ac:dyDescent="0.2"/>
    <row r="393" s="20" customFormat="1" x14ac:dyDescent="0.2"/>
    <row r="394" s="20" customFormat="1" x14ac:dyDescent="0.2"/>
    <row r="395" s="20" customFormat="1" x14ac:dyDescent="0.2"/>
    <row r="396" s="20" customFormat="1" x14ac:dyDescent="0.2"/>
    <row r="397" s="20" customFormat="1" x14ac:dyDescent="0.2"/>
    <row r="398" s="20" customFormat="1" x14ac:dyDescent="0.2"/>
    <row r="399" s="20" customFormat="1" x14ac:dyDescent="0.2"/>
    <row r="400" s="20" customFormat="1" x14ac:dyDescent="0.2"/>
    <row r="401" s="20" customFormat="1" x14ac:dyDescent="0.2"/>
    <row r="402" s="20" customFormat="1" x14ac:dyDescent="0.2"/>
    <row r="403" s="20" customFormat="1" x14ac:dyDescent="0.2"/>
    <row r="404" s="20" customFormat="1" x14ac:dyDescent="0.2"/>
    <row r="405" s="20" customFormat="1" x14ac:dyDescent="0.2"/>
    <row r="406" s="20" customFormat="1" x14ac:dyDescent="0.2"/>
    <row r="407" s="20" customFormat="1" x14ac:dyDescent="0.2"/>
    <row r="408" s="20" customFormat="1" x14ac:dyDescent="0.2"/>
    <row r="409" s="20" customFormat="1" x14ac:dyDescent="0.2"/>
    <row r="410" s="20" customFormat="1" x14ac:dyDescent="0.2"/>
    <row r="411" s="20" customFormat="1" x14ac:dyDescent="0.2"/>
    <row r="412" s="20" customFormat="1" x14ac:dyDescent="0.2"/>
    <row r="413" s="20" customFormat="1" x14ac:dyDescent="0.2"/>
    <row r="414" s="20" customFormat="1" x14ac:dyDescent="0.2"/>
    <row r="415" s="20" customFormat="1" x14ac:dyDescent="0.2"/>
    <row r="416" s="20" customFormat="1" x14ac:dyDescent="0.2"/>
    <row r="417" s="20" customFormat="1" x14ac:dyDescent="0.2"/>
    <row r="418" s="20" customFormat="1" x14ac:dyDescent="0.2"/>
    <row r="419" s="20" customFormat="1" x14ac:dyDescent="0.2"/>
    <row r="420" s="20" customFormat="1" x14ac:dyDescent="0.2"/>
    <row r="421" s="20" customFormat="1" x14ac:dyDescent="0.2"/>
    <row r="422" s="20" customFormat="1" x14ac:dyDescent="0.2"/>
    <row r="423" s="20" customFormat="1" x14ac:dyDescent="0.2"/>
    <row r="424" s="20" customFormat="1" x14ac:dyDescent="0.2"/>
    <row r="425" s="20" customFormat="1" x14ac:dyDescent="0.2"/>
    <row r="426" s="20" customFormat="1" x14ac:dyDescent="0.2"/>
    <row r="427" s="20" customFormat="1" x14ac:dyDescent="0.2"/>
    <row r="428" s="20" customFormat="1" x14ac:dyDescent="0.2"/>
    <row r="429" s="20" customFormat="1" x14ac:dyDescent="0.2"/>
    <row r="430" s="20" customFormat="1" x14ac:dyDescent="0.2"/>
    <row r="431" s="20" customFormat="1" x14ac:dyDescent="0.2"/>
    <row r="432" s="20" customFormat="1" x14ac:dyDescent="0.2"/>
    <row r="433" s="20" customFormat="1" x14ac:dyDescent="0.2"/>
    <row r="434" s="20" customFormat="1" x14ac:dyDescent="0.2"/>
    <row r="435" s="20" customFormat="1" x14ac:dyDescent="0.2"/>
    <row r="436" s="20" customFormat="1" x14ac:dyDescent="0.2"/>
    <row r="437" s="20" customFormat="1" x14ac:dyDescent="0.2"/>
    <row r="438" s="20" customFormat="1" x14ac:dyDescent="0.2"/>
    <row r="439" s="20" customFormat="1" x14ac:dyDescent="0.2"/>
    <row r="440" s="20" customFormat="1" x14ac:dyDescent="0.2"/>
    <row r="441" s="20" customFormat="1" x14ac:dyDescent="0.2"/>
    <row r="442" s="20" customFormat="1" x14ac:dyDescent="0.2"/>
    <row r="443" s="20" customFormat="1" x14ac:dyDescent="0.2"/>
    <row r="444" s="20" customFormat="1" x14ac:dyDescent="0.2"/>
    <row r="445" s="20" customFormat="1" x14ac:dyDescent="0.2"/>
    <row r="446" s="20" customFormat="1" x14ac:dyDescent="0.2"/>
    <row r="447" s="20" customFormat="1" x14ac:dyDescent="0.2"/>
    <row r="448" s="20" customFormat="1" x14ac:dyDescent="0.2"/>
    <row r="449" s="20" customFormat="1" x14ac:dyDescent="0.2"/>
    <row r="450" s="20" customFormat="1" x14ac:dyDescent="0.2"/>
    <row r="451" s="20" customFormat="1" x14ac:dyDescent="0.2"/>
    <row r="452" s="20" customFormat="1" x14ac:dyDescent="0.2"/>
    <row r="453" s="20" customFormat="1" x14ac:dyDescent="0.2"/>
    <row r="454" s="20" customFormat="1" x14ac:dyDescent="0.2"/>
    <row r="455" s="20" customFormat="1" x14ac:dyDescent="0.2"/>
    <row r="456" s="20" customFormat="1" x14ac:dyDescent="0.2"/>
    <row r="457" s="20" customFormat="1" x14ac:dyDescent="0.2"/>
    <row r="458" s="20" customFormat="1" x14ac:dyDescent="0.2"/>
    <row r="459" s="20" customFormat="1" x14ac:dyDescent="0.2"/>
    <row r="460" s="20" customFormat="1" x14ac:dyDescent="0.2"/>
    <row r="461" s="20" customFormat="1" x14ac:dyDescent="0.2"/>
    <row r="462" s="20" customFormat="1" x14ac:dyDescent="0.2"/>
    <row r="463" s="20" customFormat="1" x14ac:dyDescent="0.2"/>
    <row r="464" s="20" customFormat="1" x14ac:dyDescent="0.2"/>
    <row r="465" s="20" customFormat="1" x14ac:dyDescent="0.2"/>
    <row r="466" s="20" customFormat="1" x14ac:dyDescent="0.2"/>
    <row r="467" s="20" customFormat="1" x14ac:dyDescent="0.2"/>
    <row r="468" s="20" customFormat="1" x14ac:dyDescent="0.2"/>
    <row r="469" s="20" customFormat="1" x14ac:dyDescent="0.2"/>
    <row r="470" s="20" customFormat="1" x14ac:dyDescent="0.2"/>
    <row r="471" s="20" customFormat="1" x14ac:dyDescent="0.2"/>
    <row r="472" s="20" customFormat="1" x14ac:dyDescent="0.2"/>
    <row r="473" s="20" customFormat="1" x14ac:dyDescent="0.2"/>
    <row r="474" s="20" customFormat="1" x14ac:dyDescent="0.2"/>
    <row r="475" s="20" customFormat="1" x14ac:dyDescent="0.2"/>
    <row r="476" s="20" customFormat="1" x14ac:dyDescent="0.2"/>
    <row r="477" s="20" customFormat="1" x14ac:dyDescent="0.2"/>
    <row r="478" s="20" customFormat="1" x14ac:dyDescent="0.2"/>
    <row r="479" s="20" customFormat="1" x14ac:dyDescent="0.2"/>
    <row r="480" s="20" customFormat="1" x14ac:dyDescent="0.2"/>
    <row r="481" s="20" customFormat="1" x14ac:dyDescent="0.2"/>
    <row r="482" s="20" customFormat="1" x14ac:dyDescent="0.2"/>
    <row r="483" s="20" customFormat="1" x14ac:dyDescent="0.2"/>
    <row r="484" s="20" customFormat="1" x14ac:dyDescent="0.2"/>
    <row r="485" s="20" customFormat="1" x14ac:dyDescent="0.2"/>
    <row r="486" s="20" customFormat="1" x14ac:dyDescent="0.2"/>
    <row r="487" s="20" customFormat="1" x14ac:dyDescent="0.2"/>
    <row r="488" s="20" customFormat="1" x14ac:dyDescent="0.2"/>
    <row r="489" s="20" customFormat="1" x14ac:dyDescent="0.2"/>
    <row r="490" s="20" customFormat="1" x14ac:dyDescent="0.2"/>
    <row r="491" s="20" customFormat="1" x14ac:dyDescent="0.2"/>
    <row r="492" s="20" customFormat="1" x14ac:dyDescent="0.2"/>
    <row r="493" s="20" customFormat="1" x14ac:dyDescent="0.2"/>
    <row r="494" s="20" customFormat="1" x14ac:dyDescent="0.2"/>
    <row r="495" s="20" customFormat="1" x14ac:dyDescent="0.2"/>
    <row r="496" s="20" customFormat="1" x14ac:dyDescent="0.2"/>
    <row r="497" s="20" customFormat="1" x14ac:dyDescent="0.2"/>
    <row r="498" s="20" customFormat="1" x14ac:dyDescent="0.2"/>
    <row r="499" s="20" customFormat="1" x14ac:dyDescent="0.2"/>
    <row r="500" s="20" customFormat="1" x14ac:dyDescent="0.2"/>
    <row r="501" s="20" customFormat="1" x14ac:dyDescent="0.2"/>
    <row r="502" s="20" customFormat="1" x14ac:dyDescent="0.2"/>
    <row r="503" s="20" customFormat="1" x14ac:dyDescent="0.2"/>
    <row r="504" s="20" customFormat="1" x14ac:dyDescent="0.2"/>
    <row r="505" s="20" customFormat="1" x14ac:dyDescent="0.2"/>
    <row r="506" s="20" customFormat="1" x14ac:dyDescent="0.2"/>
    <row r="507" s="20" customFormat="1" x14ac:dyDescent="0.2"/>
    <row r="508" s="20" customFormat="1" x14ac:dyDescent="0.2"/>
    <row r="509" s="20" customFormat="1" x14ac:dyDescent="0.2"/>
    <row r="510" s="20" customFormat="1" x14ac:dyDescent="0.2"/>
    <row r="511" s="20" customFormat="1" x14ac:dyDescent="0.2"/>
    <row r="512" s="20" customFormat="1" x14ac:dyDescent="0.2"/>
    <row r="513" s="20" customFormat="1" x14ac:dyDescent="0.2"/>
    <row r="514" s="20" customFormat="1" x14ac:dyDescent="0.2"/>
    <row r="515" s="20" customFormat="1" x14ac:dyDescent="0.2"/>
    <row r="516" s="20" customFormat="1" x14ac:dyDescent="0.2"/>
    <row r="517" s="20" customFormat="1" x14ac:dyDescent="0.2"/>
    <row r="518" s="20" customFormat="1" x14ac:dyDescent="0.2"/>
    <row r="519" s="20" customFormat="1" x14ac:dyDescent="0.2"/>
    <row r="520" s="20" customFormat="1" x14ac:dyDescent="0.2"/>
    <row r="521" s="20" customFormat="1" x14ac:dyDescent="0.2"/>
    <row r="522" s="20" customFormat="1" x14ac:dyDescent="0.2"/>
    <row r="523" s="20" customFormat="1" x14ac:dyDescent="0.2"/>
    <row r="524" s="20" customFormat="1" x14ac:dyDescent="0.2"/>
    <row r="525" s="20" customFormat="1" x14ac:dyDescent="0.2"/>
    <row r="526" s="20" customFormat="1" x14ac:dyDescent="0.2"/>
    <row r="527" s="20" customFormat="1" x14ac:dyDescent="0.2"/>
    <row r="528" s="20" customFormat="1" x14ac:dyDescent="0.2"/>
    <row r="529" s="20" customFormat="1" x14ac:dyDescent="0.2"/>
    <row r="530" s="20" customFormat="1" x14ac:dyDescent="0.2"/>
    <row r="531" s="20" customFormat="1" x14ac:dyDescent="0.2"/>
    <row r="532" s="20" customFormat="1" x14ac:dyDescent="0.2"/>
    <row r="533" s="20" customFormat="1" x14ac:dyDescent="0.2"/>
    <row r="534" s="20" customFormat="1" x14ac:dyDescent="0.2"/>
    <row r="535" s="20" customFormat="1" x14ac:dyDescent="0.2"/>
    <row r="536" s="20" customFormat="1" x14ac:dyDescent="0.2"/>
    <row r="537" s="20" customFormat="1" x14ac:dyDescent="0.2"/>
    <row r="538" s="20" customFormat="1" x14ac:dyDescent="0.2"/>
    <row r="539" s="20" customFormat="1" x14ac:dyDescent="0.2"/>
    <row r="540" s="20" customFormat="1" x14ac:dyDescent="0.2"/>
    <row r="541" s="20" customFormat="1" x14ac:dyDescent="0.2"/>
    <row r="542" s="20" customFormat="1" x14ac:dyDescent="0.2"/>
    <row r="543" s="20" customFormat="1" x14ac:dyDescent="0.2"/>
    <row r="544" s="20" customFormat="1" x14ac:dyDescent="0.2"/>
    <row r="545" s="20" customFormat="1" x14ac:dyDescent="0.2"/>
    <row r="546" s="20" customFormat="1" x14ac:dyDescent="0.2"/>
    <row r="547" s="20" customFormat="1" x14ac:dyDescent="0.2"/>
    <row r="548" s="20" customFormat="1" x14ac:dyDescent="0.2"/>
    <row r="549" s="20" customFormat="1" x14ac:dyDescent="0.2"/>
    <row r="550" s="20" customFormat="1" x14ac:dyDescent="0.2"/>
    <row r="551" s="20" customFormat="1" x14ac:dyDescent="0.2"/>
    <row r="552" s="20" customFormat="1" x14ac:dyDescent="0.2"/>
    <row r="553" s="20" customFormat="1" x14ac:dyDescent="0.2"/>
    <row r="554" s="20" customFormat="1" x14ac:dyDescent="0.2"/>
    <row r="555" s="20" customFormat="1" x14ac:dyDescent="0.2"/>
    <row r="556" s="20" customFormat="1" x14ac:dyDescent="0.2"/>
    <row r="557" s="20" customFormat="1" x14ac:dyDescent="0.2"/>
    <row r="558" s="20" customFormat="1" x14ac:dyDescent="0.2"/>
    <row r="559" s="20" customFormat="1" x14ac:dyDescent="0.2"/>
    <row r="560" s="20" customFormat="1" x14ac:dyDescent="0.2"/>
    <row r="561" s="20" customFormat="1" x14ac:dyDescent="0.2"/>
    <row r="562" s="20" customFormat="1" x14ac:dyDescent="0.2"/>
    <row r="563" s="20" customFormat="1" x14ac:dyDescent="0.2"/>
    <row r="564" s="20" customFormat="1" x14ac:dyDescent="0.2"/>
    <row r="565" s="20" customFormat="1" x14ac:dyDescent="0.2"/>
    <row r="566" s="20" customFormat="1" x14ac:dyDescent="0.2"/>
    <row r="567" s="20" customFormat="1" x14ac:dyDescent="0.2"/>
    <row r="568" s="20" customFormat="1" x14ac:dyDescent="0.2"/>
    <row r="569" s="20" customFormat="1" x14ac:dyDescent="0.2"/>
    <row r="570" s="20" customFormat="1" x14ac:dyDescent="0.2"/>
    <row r="571" s="20" customFormat="1" x14ac:dyDescent="0.2"/>
    <row r="572" s="20" customFormat="1" x14ac:dyDescent="0.2"/>
    <row r="573" s="20" customFormat="1" x14ac:dyDescent="0.2"/>
    <row r="574" s="20" customFormat="1" x14ac:dyDescent="0.2"/>
    <row r="575" s="20" customFormat="1" x14ac:dyDescent="0.2"/>
    <row r="576" s="20" customFormat="1" x14ac:dyDescent="0.2"/>
    <row r="577" s="20" customFormat="1" x14ac:dyDescent="0.2"/>
    <row r="578" s="20" customFormat="1" x14ac:dyDescent="0.2"/>
    <row r="579" s="20" customFormat="1" x14ac:dyDescent="0.2"/>
    <row r="580" s="20" customFormat="1" x14ac:dyDescent="0.2"/>
    <row r="581" s="20" customFormat="1" x14ac:dyDescent="0.2"/>
  </sheetData>
  <sheetProtection algorithmName="SHA-512" hashValue="uyfqbFl+rs0ntHb8thc/QQpDLHf2Y929Asd4jySJputmkqEPDQ1/DeFCPcoq8CmTYNL2KS7gBdD7BcJsY0reBA==" saltValue="5MsvPUnJ1dAs/fiaur2NzQ==" spinCount="100000" sheet="1" objects="1" scenarios="1"/>
  <mergeCells count="3">
    <mergeCell ref="A11:B11"/>
    <mergeCell ref="A50:B51"/>
    <mergeCell ref="A52:B53"/>
  </mergeCells>
  <dataValidations count="4">
    <dataValidation type="list" allowBlank="1" showInputMessage="1" showErrorMessage="1" sqref="B19:B21" xr:uid="{10F5BBF9-2A09-49ED-8873-770A52CE5F95}">
      <formula1>"Multi-Unit Residential,Commercial"</formula1>
    </dataValidation>
    <dataValidation type="list" allowBlank="1" showInputMessage="1" showErrorMessage="1" sqref="B27" xr:uid="{36381B64-62CF-43EC-BD84-1ED47348EB90}">
      <formula1>"Yes,No,This is a residential building"</formula1>
    </dataValidation>
    <dataValidation type="list" allowBlank="1" showInputMessage="1" showErrorMessage="1" sqref="B18" xr:uid="{0E7DE822-BE65-4251-8B7F-02E427AC31BE}">
      <formula1>"Rental Apartment, Commercial Building, Mixed-Use (Non-Strata), Strata: Residential, Strata: Commercial"</formula1>
    </dataValidation>
    <dataValidation type="list" allowBlank="1" showInputMessage="1" showErrorMessage="1" sqref="B25:B26" xr:uid="{F87E5CAC-7DA6-41E2-B9E1-1282F483CBE9}">
      <formula1>"Yes,No"</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Rental Apt and Commercial</vt:lpstr>
      <vt:lpstr>Stratas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Taryn Fournie</dc:creator>
  <cp:lastModifiedBy>Derek de Candole</cp:lastModifiedBy>
  <dcterms:created xsi:type="dcterms:W3CDTF">2023-11-15T21:55:50Z</dcterms:created>
  <dcterms:modified xsi:type="dcterms:W3CDTF">2025-11-27T23:24:30Z</dcterms:modified>
</cp:coreProperties>
</file>